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7.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wawater.sharepoint.com/teams/GreenJobs.Team/Shared Documents/6. WA Tree Recovery Program and Treebate/6. Program Design &amp; Development/Local Government Funding/Round 2/Guidelines/"/>
    </mc:Choice>
  </mc:AlternateContent>
  <xr:revisionPtr revIDLastSave="3603" documentId="8_{B0BF671E-302C-4AA8-A1E8-F75E66D97B9A}" xr6:coauthVersionLast="47" xr6:coauthVersionMax="47" xr10:uidLastSave="{0A144BA6-271A-4633-8F38-07E500D45275}"/>
  <bookViews>
    <workbookView xWindow="4070" yWindow="-10910" windowWidth="19420" windowHeight="10300" xr2:uid="{756101B8-2A27-46C6-9FE0-26C087B9FA40}"/>
  </bookViews>
  <sheets>
    <sheet name="Introduction" sheetId="12" r:id="rId1"/>
    <sheet name="Risk Management" sheetId="4" r:id="rId2"/>
    <sheet name="Budget Summary" sheetId="13" r:id="rId3"/>
    <sheet name="Street Tree Planting Project" sheetId="25" r:id="rId4"/>
    <sheet name="Planting Project 1" sheetId="11" r:id="rId5"/>
    <sheet name="Planting Project 2" sheetId="21" r:id="rId6"/>
    <sheet name="Planting Project 3" sheetId="22" r:id="rId7"/>
    <sheet name="Planting Project 4" sheetId="23" r:id="rId8"/>
    <sheet name="Drop down lists" sheetId="6" r:id="rId9"/>
  </sheets>
  <definedNames>
    <definedName name="Stream1Inclusions">'Drop down lists'!$F$3:INDEX('Drop down lists'!$F:$F, COUNTA('Drop down lists'!$F:$F)+1)</definedName>
    <definedName name="SupplementaryInclusions">'Drop down lists'!$L$3:INDEX('Drop down lists'!$L:$L, COUNTA('Drop down lists'!$L:$L)+1)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0" i="25" l="1"/>
  <c r="E59" i="25"/>
  <c r="E58" i="25"/>
  <c r="E57" i="25"/>
  <c r="E56" i="25"/>
  <c r="E55" i="25"/>
  <c r="E54" i="25"/>
  <c r="E61" i="25" s="1"/>
  <c r="E62" i="25" s="1"/>
  <c r="E53" i="25"/>
  <c r="E52" i="25"/>
  <c r="E51" i="25"/>
  <c r="E50" i="25"/>
  <c r="G43" i="25"/>
  <c r="G44" i="25" s="1"/>
  <c r="E43" i="25"/>
  <c r="E44" i="25" s="1"/>
  <c r="C43" i="25"/>
  <c r="C44" i="25" s="1"/>
  <c r="I39" i="25"/>
  <c r="I38" i="25"/>
  <c r="I37" i="25"/>
  <c r="I36" i="25"/>
  <c r="I35" i="25"/>
  <c r="I34" i="25"/>
  <c r="I33" i="25"/>
  <c r="I32" i="25"/>
  <c r="I31" i="25"/>
  <c r="I30" i="25"/>
  <c r="I28" i="25"/>
  <c r="H28" i="25"/>
  <c r="E23" i="25"/>
  <c r="E60" i="23"/>
  <c r="E59" i="23"/>
  <c r="E58" i="23"/>
  <c r="E57" i="23"/>
  <c r="E56" i="23"/>
  <c r="E55" i="23"/>
  <c r="E54" i="23"/>
  <c r="E53" i="23"/>
  <c r="E52" i="23"/>
  <c r="E51" i="23"/>
  <c r="E50" i="23"/>
  <c r="G43" i="23"/>
  <c r="G44" i="23" s="1"/>
  <c r="E43" i="23"/>
  <c r="E44" i="23" s="1"/>
  <c r="C43" i="23"/>
  <c r="C44" i="23" s="1"/>
  <c r="I39" i="23"/>
  <c r="I38" i="23"/>
  <c r="I37" i="23"/>
  <c r="I36" i="23"/>
  <c r="I35" i="23"/>
  <c r="I34" i="23"/>
  <c r="I33" i="23"/>
  <c r="I32" i="23"/>
  <c r="I31" i="23"/>
  <c r="I30" i="23"/>
  <c r="I28" i="23"/>
  <c r="C5" i="13" s="1"/>
  <c r="H28" i="23"/>
  <c r="E23" i="23"/>
  <c r="B5" i="13" s="1"/>
  <c r="E60" i="22"/>
  <c r="E59" i="22"/>
  <c r="E58" i="22"/>
  <c r="E57" i="22"/>
  <c r="E56" i="22"/>
  <c r="E55" i="22"/>
  <c r="E54" i="22"/>
  <c r="E53" i="22"/>
  <c r="E52" i="22"/>
  <c r="E51" i="22"/>
  <c r="E50" i="22"/>
  <c r="E60" i="21"/>
  <c r="E59" i="21"/>
  <c r="E58" i="21"/>
  <c r="E57" i="21"/>
  <c r="E56" i="21"/>
  <c r="E55" i="21"/>
  <c r="E54" i="21"/>
  <c r="E53" i="21"/>
  <c r="E52" i="21"/>
  <c r="E51" i="21"/>
  <c r="E50" i="21"/>
  <c r="E60" i="11"/>
  <c r="E56" i="11"/>
  <c r="E50" i="11"/>
  <c r="E51" i="11"/>
  <c r="E52" i="11"/>
  <c r="E53" i="11"/>
  <c r="E54" i="11"/>
  <c r="E55" i="11"/>
  <c r="E57" i="11"/>
  <c r="E58" i="11"/>
  <c r="E59" i="11"/>
  <c r="G43" i="22"/>
  <c r="G44" i="22" s="1"/>
  <c r="E43" i="22"/>
  <c r="E44" i="22" s="1"/>
  <c r="C43" i="22"/>
  <c r="C44" i="22" s="1"/>
  <c r="I28" i="22"/>
  <c r="H28" i="22"/>
  <c r="G43" i="21"/>
  <c r="G44" i="21" s="1"/>
  <c r="E43" i="21"/>
  <c r="E44" i="21" s="1"/>
  <c r="C43" i="21"/>
  <c r="C44" i="21" s="1"/>
  <c r="I28" i="21"/>
  <c r="H28" i="21"/>
  <c r="G43" i="11"/>
  <c r="G44" i="11" s="1"/>
  <c r="E43" i="11"/>
  <c r="E44" i="11" s="1"/>
  <c r="C43" i="11"/>
  <c r="C44" i="11" s="1"/>
  <c r="I28" i="11"/>
  <c r="H28" i="11"/>
  <c r="I39" i="22"/>
  <c r="I38" i="22"/>
  <c r="I37" i="22"/>
  <c r="I36" i="22"/>
  <c r="I35" i="22"/>
  <c r="I34" i="22"/>
  <c r="I33" i="22"/>
  <c r="I32" i="22"/>
  <c r="I31" i="22"/>
  <c r="I30" i="22"/>
  <c r="I39" i="21"/>
  <c r="I38" i="21"/>
  <c r="I37" i="21"/>
  <c r="I36" i="21"/>
  <c r="I35" i="21"/>
  <c r="I34" i="21"/>
  <c r="I33" i="21"/>
  <c r="I32" i="21"/>
  <c r="I31" i="21"/>
  <c r="I30" i="21"/>
  <c r="I43" i="25" l="1"/>
  <c r="E61" i="23"/>
  <c r="E62" i="23" s="1"/>
  <c r="C9" i="13" s="1"/>
  <c r="I43" i="23"/>
  <c r="C6" i="13" s="1"/>
  <c r="C8" i="13" s="1"/>
  <c r="I44" i="23"/>
  <c r="I43" i="22"/>
  <c r="E61" i="22"/>
  <c r="E62" i="22" s="1"/>
  <c r="I44" i="25"/>
  <c r="E63" i="25" s="1"/>
  <c r="E61" i="21"/>
  <c r="E62" i="21" s="1"/>
  <c r="I44" i="21"/>
  <c r="I43" i="21"/>
  <c r="E61" i="11"/>
  <c r="E62" i="11" s="1"/>
  <c r="I44" i="22"/>
  <c r="I44" i="11"/>
  <c r="C10" i="13" l="1"/>
  <c r="E63" i="23"/>
  <c r="E63" i="22"/>
  <c r="E63" i="21"/>
  <c r="E63" i="11"/>
  <c r="E23" i="22"/>
  <c r="E23" i="21"/>
  <c r="I39" i="11" l="1"/>
  <c r="I38" i="11"/>
  <c r="I37" i="11"/>
  <c r="I36" i="11"/>
  <c r="I35" i="11"/>
  <c r="I34" i="11"/>
  <c r="I33" i="11"/>
  <c r="I32" i="11"/>
  <c r="I31" i="11"/>
  <c r="I30" i="11"/>
  <c r="I43" i="11" l="1"/>
</calcChain>
</file>

<file path=xl/sharedStrings.xml><?xml version="1.0" encoding="utf-8"?>
<sst xmlns="http://schemas.openxmlformats.org/spreadsheetml/2006/main" count="428" uniqueCount="177">
  <si>
    <r>
      <t xml:space="preserve">Risk Management
</t>
    </r>
    <r>
      <rPr>
        <sz val="11"/>
        <color theme="1"/>
        <rFont val="Calibri"/>
        <family val="2"/>
      </rPr>
      <t>Notes:</t>
    </r>
    <r>
      <rPr>
        <b/>
        <sz val="16"/>
        <color theme="1"/>
        <rFont val="Calibri"/>
        <family val="2"/>
      </rPr>
      <t xml:space="preserve">
</t>
    </r>
    <r>
      <rPr>
        <sz val="11"/>
        <color theme="1"/>
        <rFont val="Calibri"/>
        <family val="2"/>
      </rPr>
      <t xml:space="preserve">• Please consider the risks to success of the new planting and the controls that will be put in place to mitigate these risks. Complete the table below.
• Examples have been provided in </t>
    </r>
    <r>
      <rPr>
        <sz val="11"/>
        <color rgb="FFFF0000"/>
        <rFont val="Calibri"/>
        <family val="2"/>
      </rPr>
      <t xml:space="preserve">red text. </t>
    </r>
    <r>
      <rPr>
        <sz val="11"/>
        <rFont val="Calibri"/>
        <family val="2"/>
      </rPr>
      <t xml:space="preserve">Please remove the red text and insert your own risks, controls and assessment. 
</t>
    </r>
    <r>
      <rPr>
        <sz val="11"/>
        <color theme="1"/>
        <rFont val="Calibri"/>
        <family val="2"/>
      </rPr>
      <t xml:space="preserve">• Insert additional rows as required </t>
    </r>
  </si>
  <si>
    <t>Reference</t>
  </si>
  <si>
    <t>Risk Description</t>
  </si>
  <si>
    <t>Risk Impact</t>
  </si>
  <si>
    <t>Controls</t>
  </si>
  <si>
    <r>
      <t xml:space="preserve">Likelihood </t>
    </r>
    <r>
      <rPr>
        <b/>
        <sz val="11"/>
        <color rgb="FFFF0000"/>
        <rFont val="Calibri"/>
        <family val="2"/>
      </rPr>
      <t>Probability</t>
    </r>
    <r>
      <rPr>
        <b/>
        <sz val="11"/>
        <color theme="1"/>
        <rFont val="Calibri"/>
        <family val="2"/>
      </rPr>
      <t xml:space="preserve">  </t>
    </r>
    <r>
      <rPr>
        <sz val="11"/>
        <color theme="1"/>
        <rFont val="Calibri"/>
        <family val="2"/>
      </rPr>
      <t>(after controls implemented)</t>
    </r>
    <r>
      <rPr>
        <b/>
        <sz val="11"/>
        <color theme="1"/>
        <rFont val="Calibri"/>
        <family val="2"/>
      </rPr>
      <t xml:space="preserve">
</t>
    </r>
    <r>
      <rPr>
        <i/>
        <sz val="11"/>
        <color theme="1"/>
        <rFont val="Calibri"/>
        <family val="2"/>
      </rPr>
      <t>(choose from drop down list provided)</t>
    </r>
  </si>
  <si>
    <r>
      <t xml:space="preserve">Insufficient tree watering </t>
    </r>
    <r>
      <rPr>
        <sz val="11"/>
        <color rgb="FF0070C0"/>
        <rFont val="Calibri"/>
        <family val="2"/>
      </rPr>
      <t xml:space="preserve"> </t>
    </r>
  </si>
  <si>
    <t>Tree death</t>
  </si>
  <si>
    <t xml:space="preserve">• New trees included in existing watering program
• Watering contractors engaged
</t>
  </si>
  <si>
    <t>Possible</t>
  </si>
  <si>
    <t>Insufficient tree maintenance</t>
  </si>
  <si>
    <t>Slower than desirable growth/ undesirable shape</t>
  </si>
  <si>
    <t>• New trees included in maintenance program
• 'Friends of Group' oversight and assistance</t>
  </si>
  <si>
    <t>Vandalism</t>
  </si>
  <si>
    <t>Tree damage/ death</t>
  </si>
  <si>
    <t>• Use of barriers in high risk areas
• Community engagement about the planting 
• Use of larger stock in high risk areas</t>
  </si>
  <si>
    <t>Animal damage</t>
  </si>
  <si>
    <r>
      <t xml:space="preserve">• Use of tree guards in high risk areas                                            </t>
    </r>
    <r>
      <rPr>
        <sz val="11"/>
        <color rgb="FF0070C0"/>
        <rFont val="Calibri"/>
        <family val="2"/>
      </rPr>
      <t xml:space="preserve">       </t>
    </r>
    <r>
      <rPr>
        <sz val="11"/>
        <color rgb="FFFF0000"/>
        <rFont val="Calibri"/>
        <family val="2"/>
      </rPr>
      <t xml:space="preserve">• Planting a diverse range of species to reduce risk of losing tree clusters       </t>
    </r>
  </si>
  <si>
    <t>Likely</t>
  </si>
  <si>
    <t>Brushcutter damage</t>
  </si>
  <si>
    <t>Tree damage/ death due to ringbarking</t>
  </si>
  <si>
    <t xml:space="preserve">• Use of tree sleeves in high risk areas </t>
  </si>
  <si>
    <t>Unlikely</t>
  </si>
  <si>
    <r>
      <t xml:space="preserve">Budget
</t>
    </r>
    <r>
      <rPr>
        <b/>
        <sz val="12"/>
        <color theme="1"/>
        <rFont val="Calibri"/>
        <family val="2"/>
      </rPr>
      <t>Tip: This sheet will automatically populate as you complete the project tabs. First complete the project tabs, making sure to remove example red text and replace with your information to ensure the calculations are accurate.</t>
    </r>
    <r>
      <rPr>
        <sz val="12"/>
        <color theme="1"/>
        <rFont val="Calibri"/>
        <family val="2"/>
      </rPr>
      <t xml:space="preserve">
</t>
    </r>
    <r>
      <rPr>
        <sz val="11"/>
        <color theme="1"/>
        <rFont val="Calibri"/>
        <family val="2"/>
      </rPr>
      <t>Notes:
•</t>
    </r>
    <r>
      <rPr>
        <b/>
        <sz val="11"/>
        <color theme="1"/>
        <rFont val="Calibri"/>
        <family val="2"/>
      </rPr>
      <t xml:space="preserve"> You will need to remove example text provided in red on Planting Project 1 and Street Tree Planting Project to ensure this page calculates correctly.</t>
    </r>
    <r>
      <rPr>
        <b/>
        <sz val="16"/>
        <color theme="1"/>
        <rFont val="Calibri"/>
        <family val="2"/>
      </rPr>
      <t xml:space="preserve"> </t>
    </r>
  </si>
  <si>
    <t>Total budget</t>
  </si>
  <si>
    <t>Total quantity plants to be installed</t>
  </si>
  <si>
    <t>Total cost</t>
  </si>
  <si>
    <t>Trees</t>
  </si>
  <si>
    <t>Note:  these totals read from the relevant tabs. 
The totals displayed before you enter your own data are drawn from the examples.  When you replace the examples your own data will total here.</t>
  </si>
  <si>
    <t>Eligible items</t>
  </si>
  <si>
    <t xml:space="preserve">SubTotal Stream 1 Funding </t>
  </si>
  <si>
    <t>SubTotal Stream 1 Supplementary Funding (if applicable)</t>
  </si>
  <si>
    <t>TOTAL STREAM 1 FUNDING REQUESTED</t>
  </si>
  <si>
    <r>
      <t xml:space="preserve">Funding Request
</t>
    </r>
    <r>
      <rPr>
        <sz val="11"/>
        <color theme="1"/>
        <rFont val="Calibri"/>
        <family val="2"/>
      </rPr>
      <t>Guidance Notes:
• Round 2 of the Grant Program includes two funding streams. This excel she</t>
    </r>
    <r>
      <rPr>
        <sz val="11"/>
        <rFont val="Calibri"/>
        <family val="2"/>
      </rPr>
      <t>et is for Stream 1, Street Tree Planting Project funding and Street Tree planting</t>
    </r>
    <r>
      <rPr>
        <sz val="11"/>
        <color theme="1"/>
        <rFont val="Calibri"/>
        <family val="2"/>
      </rPr>
      <t xml:space="preserve"> supplementary funding (if applicable) 
• Please fill out each table, outlining all of the tree species you propse to plant under the project Stream 1 funding request, and supplemetary funding request (if applicable)
</t>
    </r>
    <r>
      <rPr>
        <sz val="11"/>
        <color rgb="FFFF0000"/>
        <rFont val="Calibri"/>
        <family val="2"/>
      </rPr>
      <t>• The red text is provided for example purposes, please remove before finalising.</t>
    </r>
    <r>
      <rPr>
        <sz val="11"/>
        <color theme="1"/>
        <rFont val="Calibri"/>
        <family val="2"/>
      </rPr>
      <t xml:space="preserve"> 
•</t>
    </r>
    <r>
      <rPr>
        <sz val="11"/>
        <rFont val="Calibri"/>
        <family val="2"/>
      </rPr>
      <t xml:space="preserve"> There are</t>
    </r>
    <r>
      <rPr>
        <sz val="11"/>
        <color theme="1"/>
        <rFont val="Calibri"/>
        <family val="2"/>
      </rPr>
      <t xml:space="preserve"> 5 </t>
    </r>
    <r>
      <rPr>
        <sz val="11"/>
        <rFont val="Calibri"/>
        <family val="2"/>
      </rPr>
      <t>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r>
      <rPr>
        <b/>
        <sz val="16"/>
        <rFont val="Calibri"/>
        <family val="2"/>
      </rPr>
      <t xml:space="preserve"> </t>
    </r>
  </si>
  <si>
    <r>
      <t xml:space="preserve">Proposed tree species
</t>
    </r>
    <r>
      <rPr>
        <sz val="11"/>
        <color theme="1"/>
        <rFont val="Calibri"/>
        <family val="2"/>
      </rPr>
      <t>Notes:
• Please list the tree species that you propose t</t>
    </r>
    <r>
      <rPr>
        <sz val="11"/>
        <rFont val="Calibri"/>
        <family val="2"/>
      </rPr>
      <t>o plant for each</t>
    </r>
    <r>
      <rPr>
        <sz val="11"/>
        <color theme="1"/>
        <rFont val="Calibri"/>
        <family val="2"/>
      </rPr>
      <t xml:space="preserve"> </t>
    </r>
    <r>
      <rPr>
        <sz val="11"/>
        <rFont val="Calibri"/>
        <family val="2"/>
      </rPr>
      <t>Stream 1 funding project an</t>
    </r>
    <r>
      <rPr>
        <sz val="11"/>
        <color theme="1"/>
        <rFont val="Calibri"/>
        <family val="2"/>
      </rPr>
      <t>d supplementary funding (if applicable) requests
•</t>
    </r>
    <r>
      <rPr>
        <b/>
        <sz val="11"/>
        <color theme="1"/>
        <rFont val="Calibri"/>
        <family val="2"/>
      </rPr>
      <t xml:space="preserve"> Introduced and Australian Native species identified by DPIRD as reproductive host species with very high and extreme susceptibility to PSHB are not eligible for funding under the Grant Program </t>
    </r>
    <r>
      <rPr>
        <sz val="11"/>
        <color theme="1"/>
        <rFont val="Calibri"/>
        <family val="2"/>
      </rPr>
      <t>(However WA Native species remain eligible</t>
    </r>
    <r>
      <rPr>
        <b/>
        <sz val="11"/>
        <color theme="1"/>
        <rFont val="Calibri"/>
        <family val="2"/>
      </rPr>
      <t xml:space="preserve">)
</t>
    </r>
    <r>
      <rPr>
        <sz val="11"/>
        <color theme="1"/>
        <rFont val="Calibri"/>
        <family val="2"/>
      </rPr>
      <t>• The</t>
    </r>
    <r>
      <rPr>
        <sz val="11"/>
        <color rgb="FFFF0000"/>
        <rFont val="Calibri"/>
        <family val="2"/>
      </rPr>
      <t xml:space="preserve"> red text</t>
    </r>
    <r>
      <rPr>
        <sz val="11"/>
        <color theme="1"/>
        <rFont val="Calibri"/>
        <family val="2"/>
      </rPr>
      <t xml:space="preserve"> is provided for example purposes and is not based on actual costs or quotes from sup</t>
    </r>
    <r>
      <rPr>
        <sz val="11"/>
        <rFont val="Calibri"/>
        <family val="2"/>
      </rPr>
      <t xml:space="preserve">pliers, </t>
    </r>
    <r>
      <rPr>
        <b/>
        <sz val="11"/>
        <rFont val="Calibri"/>
        <family val="2"/>
      </rPr>
      <t>please remove before populating</t>
    </r>
    <r>
      <rPr>
        <sz val="11"/>
        <color theme="1"/>
        <rFont val="Calibri"/>
        <family val="2"/>
      </rPr>
      <t xml:space="preserve">
• Please insert additional rows as required</t>
    </r>
  </si>
  <si>
    <t>Street Tree Planting Project - Tree Species List</t>
  </si>
  <si>
    <t>&gt;&gt;Insert LGA Project Number / Name Here&lt;&lt;</t>
  </si>
  <si>
    <t>Species</t>
  </si>
  <si>
    <t>Common name</t>
  </si>
  <si>
    <r>
      <t xml:space="preserve">Native or introduced
</t>
    </r>
    <r>
      <rPr>
        <i/>
        <sz val="10"/>
        <color theme="1"/>
        <rFont val="Calibri"/>
        <family val="2"/>
      </rPr>
      <t>(pick from drop down list provided)</t>
    </r>
  </si>
  <si>
    <t>Quantity (#)</t>
  </si>
  <si>
    <r>
      <t xml:space="preserve">
Additional detail</t>
    </r>
    <r>
      <rPr>
        <i/>
        <sz val="11"/>
        <color theme="1"/>
        <rFont val="Calibri"/>
        <family val="2"/>
      </rPr>
      <t xml:space="preserve">
Please include justification for use of non-WA native or exotic tree species. </t>
    </r>
    <r>
      <rPr>
        <b/>
        <sz val="11"/>
        <color theme="1"/>
        <rFont val="Calibri"/>
        <family val="2"/>
      </rPr>
      <t xml:space="preserve">
</t>
    </r>
  </si>
  <si>
    <t>Tree locations (by Suburb/s)</t>
  </si>
  <si>
    <t>Brachychiton acerifolia x populneus</t>
  </si>
  <si>
    <t>Bella Donna</t>
  </si>
  <si>
    <t>WA native</t>
  </si>
  <si>
    <t>Melville</t>
  </si>
  <si>
    <t xml:space="preserve">Brachychiton populneus </t>
  </si>
  <si>
    <t>Kurrajong</t>
  </si>
  <si>
    <t>Corymbia eximia</t>
  </si>
  <si>
    <t>Yellow Bloodwood</t>
  </si>
  <si>
    <t>Agonis flexuosa</t>
  </si>
  <si>
    <t>Weeping peppermint</t>
  </si>
  <si>
    <t>Corymbia ficifolia</t>
  </si>
  <si>
    <t>WA Flowering Gum</t>
  </si>
  <si>
    <t>Insert new rows above this row</t>
  </si>
  <si>
    <t>Total quantity</t>
  </si>
  <si>
    <t xml:space="preserve">Stream 1 </t>
  </si>
  <si>
    <t xml:space="preserve">2026/27 </t>
  </si>
  <si>
    <t>2027/28</t>
  </si>
  <si>
    <t>2028/ 29</t>
  </si>
  <si>
    <t>Total quantity trees</t>
  </si>
  <si>
    <t>Quantity of trees</t>
  </si>
  <si>
    <t>Cost</t>
  </si>
  <si>
    <r>
      <rPr>
        <b/>
        <sz val="11"/>
        <color rgb="FF000000"/>
        <rFont val="Calibri"/>
        <family val="2"/>
      </rPr>
      <t xml:space="preserve">Eligible inclusions </t>
    </r>
    <r>
      <rPr>
        <b/>
        <i/>
        <sz val="11"/>
        <color rgb="FF000000"/>
        <rFont val="Calibri"/>
        <family val="2"/>
      </rPr>
      <t>(choose from drop down list provided)</t>
    </r>
  </si>
  <si>
    <t>Column1</t>
  </si>
  <si>
    <t>Column2</t>
  </si>
  <si>
    <t>Column3</t>
  </si>
  <si>
    <t>Column4</t>
  </si>
  <si>
    <t>Column5</t>
  </si>
  <si>
    <t>Column6</t>
  </si>
  <si>
    <t>Column7</t>
  </si>
  <si>
    <t>Column8</t>
  </si>
  <si>
    <t>Tree stakes</t>
  </si>
  <si>
    <t>Tree ties</t>
  </si>
  <si>
    <t>Mulch</t>
  </si>
  <si>
    <t>Fertiliser</t>
  </si>
  <si>
    <t>Tree guards</t>
  </si>
  <si>
    <t>Site preparation to remove non-growth mediums (e.g. bitumen, concrete or turf)</t>
  </si>
  <si>
    <t>Contracted labour (e.g. for planting and site preparation)</t>
  </si>
  <si>
    <t>Total eligible inclusions</t>
  </si>
  <si>
    <t>SubTotal Stream 1 Street Tree Funding</t>
  </si>
  <si>
    <r>
      <t xml:space="preserve">Supplementary Funding </t>
    </r>
    <r>
      <rPr>
        <b/>
        <i/>
        <sz val="12"/>
        <color theme="1"/>
        <rFont val="Calibri"/>
        <family val="2"/>
      </rPr>
      <t>(if applicable)</t>
    </r>
  </si>
  <si>
    <r>
      <t xml:space="preserve">Eligible inclusions </t>
    </r>
    <r>
      <rPr>
        <b/>
        <i/>
        <sz val="11"/>
        <color theme="1"/>
        <rFont val="Calibri"/>
        <family val="2"/>
      </rPr>
      <t>(choose from drop down list provided)</t>
    </r>
  </si>
  <si>
    <t>Traffic management plan</t>
  </si>
  <si>
    <t xml:space="preserve">Traffic management </t>
  </si>
  <si>
    <r>
      <rPr>
        <b/>
        <sz val="11"/>
        <color theme="1"/>
        <rFont val="Calibri"/>
        <family val="2"/>
      </rPr>
      <t xml:space="preserve">Other - clearly explain and justify below:
</t>
    </r>
    <r>
      <rPr>
        <sz val="11"/>
        <color theme="1"/>
        <rFont val="Aptos Narrow"/>
        <family val="2"/>
        <scheme val="minor"/>
      </rPr>
      <t xml:space="preserve">
</t>
    </r>
  </si>
  <si>
    <t xml:space="preserve">Total eligible inclusions </t>
  </si>
  <si>
    <t>SubTotal Stream 1 Supplementary Funding Street Trees</t>
  </si>
  <si>
    <t>Total Stream 1 Funding Request Street Trees</t>
  </si>
  <si>
    <r>
      <t xml:space="preserve">Funding Request
</t>
    </r>
    <r>
      <rPr>
        <sz val="11"/>
        <rFont val="Calibri"/>
        <family val="2"/>
      </rPr>
      <t xml:space="preserve">Guidance Notes:
• Round 2 of the Grant Program includes two funding streams. This excel sheet is for Stream 1, Project 1 funding and Project 1 supplementary funding (if applicable)
• Please fill out each table, outlining all of the tree species you propse to plant, under the project Stream 1 funding request, and supplemetary funding request (if applicable)
</t>
    </r>
    <r>
      <rPr>
        <sz val="11"/>
        <color rgb="FFFF0000"/>
        <rFont val="Calibri"/>
        <family val="2"/>
      </rPr>
      <t xml:space="preserve">• The red text is provided for example purposes, please remove before finalising </t>
    </r>
    <r>
      <rPr>
        <sz val="11"/>
        <rFont val="Calibri"/>
        <family val="2"/>
      </rPr>
      <t xml:space="preserve">
• There are 5 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r>
      <rPr>
        <b/>
        <sz val="16"/>
        <rFont val="Calibri"/>
        <family val="2"/>
      </rPr>
      <t xml:space="preserve"> </t>
    </r>
  </si>
  <si>
    <r>
      <t xml:space="preserve">Proposed tree species
</t>
    </r>
    <r>
      <rPr>
        <sz val="11"/>
        <rFont val="Calibri"/>
        <family val="2"/>
      </rPr>
      <t xml:space="preserve">Notes:
• Please list the tree species that you propose to plant for each Stream 1 funding project and supplementary funding (if applicable) requests
• </t>
    </r>
    <r>
      <rPr>
        <b/>
        <sz val="11"/>
        <rFont val="Calibri"/>
        <family val="2"/>
      </rPr>
      <t>Introduced and Australian Native species identified by DPIRD as reproductive host species with very high and extreme susceptibility to PSHB are not eligible for funding under the Grant Program</t>
    </r>
    <r>
      <rPr>
        <sz val="11"/>
        <rFont val="Calibri"/>
        <family val="2"/>
      </rPr>
      <t xml:space="preserve"> (However WA Native species remain eligible)</t>
    </r>
    <r>
      <rPr>
        <b/>
        <sz val="11"/>
        <rFont val="Calibri"/>
        <family val="2"/>
      </rPr>
      <t xml:space="preserve">
</t>
    </r>
    <r>
      <rPr>
        <sz val="11"/>
        <rFont val="Calibri"/>
        <family val="2"/>
      </rPr>
      <t xml:space="preserve">• The </t>
    </r>
    <r>
      <rPr>
        <sz val="11"/>
        <color rgb="FFFF0000"/>
        <rFont val="Calibri"/>
        <family val="2"/>
      </rPr>
      <t>red text</t>
    </r>
    <r>
      <rPr>
        <sz val="11"/>
        <rFont val="Calibri"/>
        <family val="2"/>
      </rPr>
      <t xml:space="preserve"> is provided for example purposes and is not based on actual costs or quotes from suppliers, </t>
    </r>
    <r>
      <rPr>
        <b/>
        <sz val="11"/>
        <rFont val="Calibri"/>
        <family val="2"/>
      </rPr>
      <t>please remove before populating</t>
    </r>
    <r>
      <rPr>
        <sz val="11"/>
        <rFont val="Calibri"/>
        <family val="2"/>
      </rPr>
      <t xml:space="preserve">
• Please insert additional rows as required</t>
    </r>
  </si>
  <si>
    <t xml:space="preserve">Planting Project 1 - Tree Species List </t>
  </si>
  <si>
    <t>Corymbia calophylla</t>
  </si>
  <si>
    <t>Marri</t>
  </si>
  <si>
    <t>Eucalyptus torquata</t>
  </si>
  <si>
    <t>Coral Gum</t>
  </si>
  <si>
    <r>
      <rPr>
        <i/>
        <sz val="11"/>
        <color rgb="FFFF0000"/>
        <rFont val="Calibri"/>
        <family val="2"/>
      </rPr>
      <t>Eucalyptus torquata</t>
    </r>
    <r>
      <rPr>
        <sz val="11"/>
        <color rgb="FFFF0000"/>
        <rFont val="Calibri"/>
        <family val="2"/>
      </rPr>
      <t xml:space="preserve"> is a WA native but it is not native to the Swan Coastal Plain. It attracts birds, insects and mammals and requires low water usage.</t>
    </r>
  </si>
  <si>
    <t>Melaleuca preissiana</t>
  </si>
  <si>
    <t>Modong</t>
  </si>
  <si>
    <t>Eucalyptus marginata</t>
  </si>
  <si>
    <t>Jarrah</t>
  </si>
  <si>
    <t>Acacia acuminata</t>
  </si>
  <si>
    <t>Raspberry jam</t>
  </si>
  <si>
    <t>\</t>
  </si>
  <si>
    <t>SubTotal Stream 1 Project 1 Funding</t>
  </si>
  <si>
    <r>
      <rPr>
        <b/>
        <sz val="11"/>
        <color theme="1"/>
        <rFont val="Calibri"/>
        <family val="2"/>
      </rPr>
      <t>Other - clearly explain and justify below:</t>
    </r>
    <r>
      <rPr>
        <sz val="11"/>
        <color theme="1"/>
        <rFont val="Aptos Narrow"/>
        <family val="2"/>
        <scheme val="minor"/>
      </rPr>
      <t xml:space="preserve">
</t>
    </r>
  </si>
  <si>
    <t>SubTotal Stream 1 Supplementary Funding Project 1</t>
  </si>
  <si>
    <t>Total Stream 1 Funding Request Project 1</t>
  </si>
  <si>
    <r>
      <t xml:space="preserve">Funding Request
</t>
    </r>
    <r>
      <rPr>
        <sz val="11"/>
        <rFont val="Calibri"/>
        <family val="2"/>
      </rPr>
      <t>Guidance Notes:
• Round 2 of the Grant Program includes two funding streams. This excel sheet is for Stream 1, Project 2 funding and Project 2 supplementary funding (if applicable)
• Please fill out each table, outlining all of the tree species you propse to plant, under the project Stream 1 funding request, and supplemetary funding request (if applicable)
• There are 5 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r>
      <rPr>
        <b/>
        <sz val="16"/>
        <rFont val="Calibri"/>
        <family val="2"/>
      </rPr>
      <t xml:space="preserve"> </t>
    </r>
  </si>
  <si>
    <r>
      <t xml:space="preserve">Proposed tree species
</t>
    </r>
    <r>
      <rPr>
        <sz val="11"/>
        <rFont val="Calibri"/>
        <family val="2"/>
      </rPr>
      <t>Notes:
• Please list the tree species that you propose to plant for each Stream 1 funding project and supplementary funding (if applicable) requests
•</t>
    </r>
    <r>
      <rPr>
        <b/>
        <sz val="11"/>
        <rFont val="Calibri"/>
        <family val="2"/>
      </rPr>
      <t xml:space="preserve"> Introduced and Australian Native species identified by DPIRD as reproductive host species with very high and extreme susceptibility to PSHB are not eligible for funding under the Grant Program </t>
    </r>
    <r>
      <rPr>
        <sz val="11"/>
        <rFont val="Calibri"/>
        <family val="2"/>
      </rPr>
      <t>(However WA Native species remain eligible)
• Please insert additional rows as required</t>
    </r>
  </si>
  <si>
    <t xml:space="preserve">Planting Project 2 - Tree Species List </t>
  </si>
  <si>
    <t>SubTotal Stream 1 Project 2 Funding</t>
  </si>
  <si>
    <t>SubTotal Stream 1 Supplementary Funding Project 2</t>
  </si>
  <si>
    <t>Total Stream 1 Funding Request Project 2</t>
  </si>
  <si>
    <r>
      <t xml:space="preserve">Funding Request
</t>
    </r>
    <r>
      <rPr>
        <sz val="11"/>
        <rFont val="Calibri"/>
        <family val="2"/>
      </rPr>
      <t>Guidance Notes:
• Round 2 of the Grant Program includes two funding streams. This excel sheet is for Stream 1, Project 3 funding and Project 3 supplementary funding (if applicable)
• Please fill out each table, outlining all of the tree species you propse to plant, under the project Stream 1 funding request, and supplemetary funding request (if applicable)
• There are 5 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r>
      <rPr>
        <b/>
        <sz val="16"/>
        <rFont val="Calibri"/>
        <family val="2"/>
      </rPr>
      <t xml:space="preserve"> </t>
    </r>
  </si>
  <si>
    <r>
      <t xml:space="preserve">Proposed tree species
</t>
    </r>
    <r>
      <rPr>
        <sz val="11"/>
        <rFont val="Calibri"/>
        <family val="2"/>
      </rPr>
      <t xml:space="preserve">Notes:
• Please list the tree species that you propose to plant for each Stream 1 funding project and supplementary funding (if applicable) requests
• </t>
    </r>
    <r>
      <rPr>
        <b/>
        <sz val="11"/>
        <rFont val="Calibri"/>
        <family val="2"/>
      </rPr>
      <t>Introduced and Australian Native species identified by DPIRD as reproductive host species with very high and extreme susceptibility to PSHB are not eligible for funding under the Grant Program</t>
    </r>
    <r>
      <rPr>
        <sz val="11"/>
        <rFont val="Calibri"/>
        <family val="2"/>
      </rPr>
      <t xml:space="preserve"> (However WA Native species remain eligible)
• Please insert additional rows as required</t>
    </r>
  </si>
  <si>
    <t xml:space="preserve">Planting Project 3 - Tree Species List </t>
  </si>
  <si>
    <t>SubTotal Stream 1 Project 3 Funding</t>
  </si>
  <si>
    <t>SubTotal Stream 1 Supplementary Funding Project 3</t>
  </si>
  <si>
    <t>Total Stream 1 Funding Request Project 3</t>
  </si>
  <si>
    <r>
      <t xml:space="preserve">Funding Request
</t>
    </r>
    <r>
      <rPr>
        <sz val="11"/>
        <rFont val="Calibri"/>
        <family val="2"/>
      </rPr>
      <t>Guidance Notes:
• Round 2 of the Grant Program includes two funding streams. This excel sheet is for Stream 1, Project 4 funding and Project 4 supplementary funding (if applicable)
• Please fill out each table, outlining all of the tree species you propse to plant, under the project Stream 1 funding request, and supplemetary funding request (if applicable)
• There are 5 tabs available, allowing you to apply for up to 5 different planting projects, including 1 specifically for all your Street Trees, allowing for you to list them collectively by suburb. If you require more than this, please email the DWER WA Tree Recovery Team: treerecovery@dwer.wa.gov.au</t>
    </r>
    <r>
      <rPr>
        <b/>
        <sz val="16"/>
        <rFont val="Calibri"/>
        <family val="2"/>
      </rPr>
      <t xml:space="preserve"> </t>
    </r>
  </si>
  <si>
    <r>
      <t xml:space="preserve">Proposed tree species
</t>
    </r>
    <r>
      <rPr>
        <sz val="11"/>
        <rFont val="Calibri"/>
        <family val="2"/>
      </rPr>
      <t xml:space="preserve">Notes:
• Please list the tree species that you propose to plant for each Stream 1 funding project and supplementary funding (if applicable) requests
• </t>
    </r>
    <r>
      <rPr>
        <b/>
        <sz val="11"/>
        <rFont val="Calibri"/>
        <family val="2"/>
      </rPr>
      <t xml:space="preserve">Introduced and Australian Native species identified by DPIRD as reproductive host species with very high and extreme susceptibility to PSHB are not eligible for funding under the Grant Program </t>
    </r>
    <r>
      <rPr>
        <sz val="11"/>
        <rFont val="Calibri"/>
        <family val="2"/>
      </rPr>
      <t>(However WA Native species remain eligible)
• Please insert additional rows as required</t>
    </r>
  </si>
  <si>
    <t xml:space="preserve">Planting Project 4 - Tree Species List </t>
  </si>
  <si>
    <t>SubTotal Stream 1 Project 4 Funding</t>
  </si>
  <si>
    <t>SubTotal Stream 1 Supplementary Funding Project 4</t>
  </si>
  <si>
    <t>Total Stream 1 Funding Request Project 4</t>
  </si>
  <si>
    <t>Tree or Understorey</t>
  </si>
  <si>
    <t>Native or Introduced</t>
  </si>
  <si>
    <t>Eligible inclusions</t>
  </si>
  <si>
    <t>Risk Liklihood Table</t>
  </si>
  <si>
    <t>Yes or No</t>
  </si>
  <si>
    <t>Supplementary Funding</t>
  </si>
  <si>
    <t>Tree</t>
  </si>
  <si>
    <t>Structural soil cells</t>
  </si>
  <si>
    <t>Yes</t>
  </si>
  <si>
    <t>Larger tree stock - greater than 35L</t>
  </si>
  <si>
    <t>Understorey</t>
  </si>
  <si>
    <t>Aus native</t>
  </si>
  <si>
    <t>Soil improver</t>
  </si>
  <si>
    <t>No</t>
  </si>
  <si>
    <t>Introduced</t>
  </si>
  <si>
    <t>Site works in a hardscaped environment</t>
  </si>
  <si>
    <t>Very likely</t>
  </si>
  <si>
    <t>Contracted labour for planting and/or site works for the above</t>
  </si>
  <si>
    <t>Almost certain</t>
  </si>
  <si>
    <t xml:space="preserve">Traffic management  </t>
  </si>
  <si>
    <t> </t>
  </si>
  <si>
    <t>Soil wetting agent</t>
  </si>
  <si>
    <t>Deep root watering bowls (e.g. greenwells)</t>
  </si>
  <si>
    <t>Earthworks for installation of tree pits or structural soil cells</t>
  </si>
  <si>
    <t>Traffic management or temporary fencing</t>
  </si>
  <si>
    <t xml:space="preserve">Truck watering for the first year </t>
  </si>
  <si>
    <t>Understory plants (includes use of tubestock)</t>
  </si>
  <si>
    <t>Risk Likelihood</t>
  </si>
  <si>
    <t>Level</t>
  </si>
  <si>
    <t>Descriptor</t>
  </si>
  <si>
    <t>Description</t>
  </si>
  <si>
    <t>Probability</t>
  </si>
  <si>
    <t>The event may occur in exceptional circumstances</t>
  </si>
  <si>
    <t>&lt;5%</t>
  </si>
  <si>
    <t>The event could occur at some time</t>
  </si>
  <si>
    <t>5 - 25%</t>
  </si>
  <si>
    <t>The event will likely occur at some time</t>
  </si>
  <si>
    <t>25 - 75%</t>
  </si>
  <si>
    <t>Very Likely</t>
  </si>
  <si>
    <t>The event will probably occur in most circumstances</t>
  </si>
  <si>
    <t>75 - 95%</t>
  </si>
  <si>
    <t>The event is expected to occur in most circumstances</t>
  </si>
  <si>
    <t>&gt;95%</t>
  </si>
  <si>
    <r>
      <rPr>
        <b/>
        <sz val="16"/>
        <color theme="1"/>
        <rFont val="Calibri"/>
        <family val="2"/>
      </rPr>
      <t>Stream 1 Funding Request</t>
    </r>
    <r>
      <rPr>
        <sz val="11"/>
        <color theme="1"/>
        <rFont val="Calibri"/>
        <family val="2"/>
      </rPr>
      <t xml:space="preserve">
For every tree re</t>
    </r>
    <r>
      <rPr>
        <sz val="11"/>
        <rFont val="Calibri"/>
        <family val="2"/>
      </rPr>
      <t>moved, S</t>
    </r>
    <r>
      <rPr>
        <sz val="11"/>
        <color theme="1"/>
        <rFont val="Calibri"/>
        <family val="2"/>
      </rPr>
      <t xml:space="preserve">tream 1 funding includes up to $1,500 for the replacement tree, two additional trees and eligible inclusions. 
At least one tree must be planted for each $500 of funding - these trees must reach at least 3 metres in height at maturity.   
Replacement trees do not need to be planted at the removal site and  funding is not available for trees that were funded for replacement planting in Round 1.
Notes:
• In columns B - G please complete the cost of trees and eligible inclusions in the year/s that the works are planned for implementation.
• The </t>
    </r>
    <r>
      <rPr>
        <sz val="11"/>
        <color rgb="FFFF0000"/>
        <rFont val="Calibri"/>
        <family val="2"/>
      </rPr>
      <t>red text</t>
    </r>
    <r>
      <rPr>
        <sz val="11"/>
        <color theme="1"/>
        <rFont val="Calibri"/>
        <family val="2"/>
      </rPr>
      <t xml:space="preserve"> is provided for example purposes and is not based on actual costs or quotes from suppliers.</t>
    </r>
    <r>
      <rPr>
        <sz val="11"/>
        <rFont val="Calibri"/>
        <family val="2"/>
      </rPr>
      <t xml:space="preserve"> </t>
    </r>
    <r>
      <rPr>
        <b/>
        <sz val="11"/>
        <rFont val="Calibri"/>
        <family val="2"/>
      </rPr>
      <t>Please remove before populating</t>
    </r>
    <r>
      <rPr>
        <sz val="11"/>
        <rFont val="Calibri"/>
        <family val="2"/>
      </rPr>
      <t>.
• Insert additional rows as required.
• Street Tree Planting includes all trees that are planted on a median strip or verge. Please include these all as one project.</t>
    </r>
    <r>
      <rPr>
        <sz val="11"/>
        <color theme="1"/>
        <rFont val="Calibri"/>
        <family val="2"/>
      </rPr>
      <t xml:space="preserve">
• Please ensure that the total quantity of plants under Stream 1, Street Tree funding request equals the total quantity of trees in the tree species list. </t>
    </r>
  </si>
  <si>
    <r>
      <rPr>
        <b/>
        <sz val="16"/>
        <color theme="1"/>
        <rFont val="Calibri"/>
        <family val="2"/>
      </rPr>
      <t>Supplementary Funding Request</t>
    </r>
    <r>
      <rPr>
        <sz val="11"/>
        <rFont val="Calibri"/>
        <family val="2"/>
      </rPr>
      <t xml:space="preserve">
Up to $10,000 supplementary funding is available to cover additional costs of more difficult planting projects for all planting projects applied for in Stream 1</t>
    </r>
    <r>
      <rPr>
        <sz val="11"/>
        <color theme="1"/>
        <rFont val="Calibri"/>
        <family val="2"/>
      </rPr>
      <t xml:space="preserve"> and 2. There will be the chance to apply for supplementary funding for each project that requires it. 
Notes:
• In columns B - E please complete the cost of eligible inclusions in the year/s that the works are planned for implementation.
• Please select from the options provided in the drop down list. (i.e. trees must be &gt;35L) If you require supplementary funding for </t>
    </r>
    <r>
      <rPr>
        <sz val="11"/>
        <rFont val="Calibri"/>
        <family val="2"/>
      </rPr>
      <t>another purpose, a clear explanation and justification will need to be provided in the box provided. 
• The red text</t>
    </r>
    <r>
      <rPr>
        <sz val="11"/>
        <color theme="1"/>
        <rFont val="Calibri"/>
        <family val="2"/>
      </rPr>
      <t xml:space="preserve"> is provided for example purposes and is not based on actual costs or quotes from suppliers</t>
    </r>
    <r>
      <rPr>
        <b/>
        <sz val="11"/>
        <rFont val="Calibri"/>
        <family val="2"/>
      </rPr>
      <t>. Please remove before populating.</t>
    </r>
    <r>
      <rPr>
        <sz val="11"/>
        <color theme="1"/>
        <rFont val="Calibri"/>
        <family val="2"/>
      </rPr>
      <t xml:space="preserve">
• Insert additional rows as required.</t>
    </r>
  </si>
  <si>
    <r>
      <rPr>
        <b/>
        <sz val="16"/>
        <color theme="1"/>
        <rFont val="Calibri"/>
        <family val="2"/>
      </rPr>
      <t>Supplementary Funding Request</t>
    </r>
    <r>
      <rPr>
        <sz val="11"/>
        <color theme="1"/>
        <rFont val="Calibri"/>
        <family val="2"/>
      </rPr>
      <t xml:space="preserve">
Up to $10,000 supplementary funding is available to cover additional costs of more difficult planting projects for all planting projects applied for in </t>
    </r>
    <r>
      <rPr>
        <sz val="11"/>
        <rFont val="Calibri"/>
        <family val="2"/>
      </rPr>
      <t>Stream</t>
    </r>
    <r>
      <rPr>
        <sz val="11"/>
        <color theme="1"/>
        <rFont val="Calibri"/>
        <family val="2"/>
      </rPr>
      <t xml:space="preserve"> 1 and 2. There will be the chance to apply for supplementary funding for each project that requires it. 
Notes:
• In columns B - E please complete the cost of eligible inclusions in the year/s that the works are planned for implementation.
• Please select from the options provided in the drop down list. (i.e. trees must be &gt;35L) If you require supplementary funding for another purpose, a clear explanation and justification will need to be provided in the box provided. 
• The </t>
    </r>
    <r>
      <rPr>
        <sz val="11"/>
        <color rgb="FFFF0000"/>
        <rFont val="Calibri"/>
        <family val="2"/>
      </rPr>
      <t>red text</t>
    </r>
    <r>
      <rPr>
        <sz val="11"/>
        <color theme="1"/>
        <rFont val="Calibri"/>
        <family val="2"/>
      </rPr>
      <t xml:space="preserve"> is provided for example purposes and is not based on actual costs or quotes from suppliers</t>
    </r>
    <r>
      <rPr>
        <b/>
        <sz val="11"/>
        <color theme="5"/>
        <rFont val="Calibri"/>
        <family val="2"/>
      </rPr>
      <t xml:space="preserve">. </t>
    </r>
    <r>
      <rPr>
        <b/>
        <sz val="11"/>
        <rFont val="Calibri"/>
        <family val="2"/>
      </rPr>
      <t>Please remove before populating.</t>
    </r>
    <r>
      <rPr>
        <sz val="11"/>
        <rFont val="Calibri"/>
        <family val="2"/>
      </rPr>
      <t xml:space="preserve">
• Insert additional rows as required</t>
    </r>
    <r>
      <rPr>
        <sz val="11"/>
        <color theme="1"/>
        <rFont val="Calibri"/>
        <family val="2"/>
      </rPr>
      <t xml:space="preserve">.
• </t>
    </r>
  </si>
  <si>
    <r>
      <rPr>
        <b/>
        <sz val="16"/>
        <rFont val="Calibri"/>
        <family val="2"/>
      </rPr>
      <t>Stream 1 Funding Request</t>
    </r>
    <r>
      <rPr>
        <sz val="11"/>
        <rFont val="Calibri"/>
        <family val="2"/>
      </rPr>
      <t xml:space="preserve">
For every tree removed, Stream 1 funding includes up to $1,500 for the replacement tree, two additional trees and eligible inclusions. 
At least one tree must be planted for each $500 of funding and these trees must reach at least 3 metres in height at maturity.   
Replacement trees do not need to be planted at the removal site and  funding is not available for trees that were funded for replacement planting in Round 1.
Notes:
• In columns B - G please complete the cost of trees and eligible inclusions in the year/s that the works are planned for implementation.
• Insert additional rows as required.
• Please ensure that the total quantity of plants under Stream 1 funding request equals the total quantity of trees in the tree species list. </t>
    </r>
  </si>
  <si>
    <r>
      <rPr>
        <b/>
        <sz val="16"/>
        <rFont val="Calibri"/>
        <family val="2"/>
      </rPr>
      <t>Stream 1 Funding Request</t>
    </r>
    <r>
      <rPr>
        <sz val="11"/>
        <rFont val="Calibri"/>
        <family val="2"/>
      </rPr>
      <t xml:space="preserve">
For every tree removed, Stream 1 funding includes up to $1,500 for the replacement tree, two additional trees and eligible inclusions. 
At least one tree must be planted for each $500 of funding and these trees must reach at least 3 metres in height at maturity.   
Replacement trees do not need to be planted at the removal site and  funding is not available for trees that were funded for replacement planting in Round 1.
Notes:
• In columns B - G please complete the cost of trees and eligible inclusions in the year/s that the works are planned for implementation.
• The</t>
    </r>
    <r>
      <rPr>
        <sz val="11"/>
        <color rgb="FFFF0000"/>
        <rFont val="Calibri"/>
        <family val="2"/>
      </rPr>
      <t xml:space="preserve"> red text</t>
    </r>
    <r>
      <rPr>
        <sz val="11"/>
        <rFont val="Calibri"/>
        <family val="2"/>
      </rPr>
      <t xml:space="preserve"> is provided for example purposes and is not based on actual costs or quotes from suppliers. </t>
    </r>
    <r>
      <rPr>
        <b/>
        <sz val="11"/>
        <rFont val="Calibri"/>
        <family val="2"/>
      </rPr>
      <t>Please remove before populating</t>
    </r>
    <r>
      <rPr>
        <sz val="11"/>
        <rFont val="Calibri"/>
        <family val="2"/>
      </rPr>
      <t xml:space="preserve">.
• Insert additional rows as required.
• Please ensure that the total quantity of plants under Stream 1 funding request equals the total quantity of trees in the tree species list. </t>
    </r>
  </si>
  <si>
    <r>
      <rPr>
        <b/>
        <sz val="16"/>
        <color theme="1"/>
        <rFont val="Calibri"/>
        <family val="2"/>
      </rPr>
      <t>Supplementary Funding Request</t>
    </r>
    <r>
      <rPr>
        <sz val="11"/>
        <color theme="1"/>
        <rFont val="Calibri"/>
        <family val="2"/>
      </rPr>
      <t xml:space="preserve">
Up to $10,000 supplementary funding is available to cover additional costs of more difficult planting projects for all planting projects applied for in </t>
    </r>
    <r>
      <rPr>
        <sz val="11"/>
        <rFont val="Calibri"/>
        <family val="2"/>
      </rPr>
      <t>Stream</t>
    </r>
    <r>
      <rPr>
        <sz val="11"/>
        <color theme="1"/>
        <rFont val="Calibri"/>
        <family val="2"/>
      </rPr>
      <t xml:space="preserve"> 1 and 2. There will be the chance to apply for supplementary funding for each project that requires it. 
Notes:
• In columns B - E please complete the cost of eligible inclusions in the year/s that the works are planned for implementation.
• Please select from the options provided in the drop down list. (i.e. trees must be &gt;35L) If you require supplementary funding for another purpose, a clear explanation and justification will need to be provided in the box provided. </t>
    </r>
    <r>
      <rPr>
        <sz val="11"/>
        <rFont val="Calibri"/>
        <family val="2"/>
      </rPr>
      <t xml:space="preserve">
• Insert additional rows as required</t>
    </r>
    <r>
      <rPr>
        <sz val="11"/>
        <color theme="1"/>
        <rFont val="Calibri"/>
        <family val="2"/>
      </rPr>
      <t>.</t>
    </r>
  </si>
  <si>
    <r>
      <rPr>
        <b/>
        <sz val="16"/>
        <color theme="1"/>
        <rFont val="Calibri"/>
        <family val="2"/>
      </rPr>
      <t>Supplementary Funding Request</t>
    </r>
    <r>
      <rPr>
        <sz val="11"/>
        <color theme="1"/>
        <rFont val="Calibri"/>
        <family val="2"/>
      </rPr>
      <t xml:space="preserve">
Up to $10,000 supplementary funding is available to cover additional costs of more difficult planting projects for all planting projects applied for in </t>
    </r>
    <r>
      <rPr>
        <sz val="11"/>
        <rFont val="Calibri"/>
        <family val="2"/>
      </rPr>
      <t>Stream</t>
    </r>
    <r>
      <rPr>
        <sz val="11"/>
        <color theme="1"/>
        <rFont val="Calibri"/>
        <family val="2"/>
      </rPr>
      <t xml:space="preserve"> 1 and 2. There will be the chance to apply for supplementary funding for each project that requires it. 
Notes:
• In columns B - E please complete the cost of eligible inclusions in the year/s that the works are planned for implementation.
• Please select from the options provided in the drop down list. (i.e. trees must be &gt;35L) If you require supplementary funding for another purpose, a clear explanation and justification will need to be provided in the box provided. </t>
    </r>
    <r>
      <rPr>
        <sz val="11"/>
        <rFont val="Calibri"/>
        <family val="2"/>
      </rPr>
      <t xml:space="preserve">
• Insert additional rows as required.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</si>
</sst>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00"/>
  </numFmts>
  <fonts count="41" x14ac:knownFonts="1">
    <font>
      <sz val="11"/>
      <color theme="1"/>
      <name val="Aptos Narrow"/>
      <family val="2"/>
      <scheme val="minor"/>
    </font>
    <font>
      <sz val="11"/>
      <color theme="1"/>
      <name val="Aptos Narrow"/>
      <family val="2"/>
    </font>
    <font>
      <sz val="11"/>
      <color rgb="FF000000"/>
      <name val="Aptos Narrow"/>
      <family val="2"/>
      <scheme val="minor"/>
    </font>
    <font>
      <b/>
      <sz val="16"/>
      <color theme="1"/>
      <name val="Calibri"/>
      <family val="2"/>
    </font>
    <font>
      <sz val="11"/>
      <color theme="1"/>
      <name val="Calibri"/>
      <family val="2"/>
    </font>
    <font>
      <sz val="11"/>
      <color rgb="FFFF0000"/>
      <name val="Calibri"/>
      <family val="2"/>
    </font>
    <font>
      <sz val="11"/>
      <name val="Calibri"/>
      <family val="2"/>
    </font>
    <font>
      <b/>
      <sz val="11"/>
      <color theme="1"/>
      <name val="Calibri"/>
      <family val="2"/>
    </font>
    <font>
      <i/>
      <sz val="11"/>
      <color rgb="FFFF0000"/>
      <name val="Calibri"/>
      <family val="2"/>
    </font>
    <font>
      <i/>
      <sz val="11"/>
      <color theme="1"/>
      <name val="Calibri"/>
      <family val="2"/>
    </font>
    <font>
      <b/>
      <sz val="18"/>
      <color theme="1"/>
      <name val="Calibri"/>
      <family val="2"/>
    </font>
    <font>
      <b/>
      <sz val="14"/>
      <color rgb="FFFF0000"/>
      <name val="Calibri"/>
      <family val="2"/>
    </font>
    <font>
      <i/>
      <sz val="10"/>
      <color theme="1"/>
      <name val="Calibri"/>
      <family val="2"/>
    </font>
    <font>
      <b/>
      <i/>
      <sz val="11"/>
      <color theme="1"/>
      <name val="Calibri"/>
      <family val="2"/>
    </font>
    <font>
      <b/>
      <sz val="11"/>
      <color theme="0"/>
      <name val="Calibri"/>
      <family val="2"/>
    </font>
    <font>
      <b/>
      <sz val="14"/>
      <color rgb="FF000000"/>
      <name val="Aptos Narrow"/>
      <family val="2"/>
      <charset val="1"/>
    </font>
    <font>
      <sz val="11"/>
      <color rgb="FF000000"/>
      <name val="Aptos Narrow"/>
      <family val="2"/>
      <charset val="1"/>
    </font>
    <font>
      <sz val="12"/>
      <color theme="1"/>
      <name val="Aptos"/>
      <family val="2"/>
      <charset val="1"/>
    </font>
    <font>
      <b/>
      <sz val="11"/>
      <color theme="0"/>
      <name val="Aptos Narrow"/>
      <family val="2"/>
      <charset val="1"/>
    </font>
    <font>
      <b/>
      <sz val="18"/>
      <color rgb="FFFF0000"/>
      <name val="Calibri"/>
      <family val="2"/>
    </font>
    <font>
      <b/>
      <sz val="11"/>
      <color rgb="FFFF0000"/>
      <name val="Calibri"/>
      <family val="2"/>
    </font>
    <font>
      <sz val="11"/>
      <color rgb="FF0070C0"/>
      <name val="Calibri"/>
      <family val="2"/>
    </font>
    <font>
      <b/>
      <sz val="12"/>
      <color theme="1"/>
      <name val="Calibri"/>
      <family val="2"/>
    </font>
    <font>
      <sz val="12"/>
      <color theme="1"/>
      <name val="Calibri"/>
      <family val="2"/>
    </font>
    <font>
      <b/>
      <sz val="14"/>
      <color theme="1"/>
      <name val="Calibri"/>
      <family val="2"/>
    </font>
    <font>
      <sz val="14"/>
      <color theme="1"/>
      <name val="Calibri"/>
      <family val="2"/>
    </font>
    <font>
      <sz val="14"/>
      <color rgb="FFFF0000"/>
      <name val="Calibri"/>
      <family val="2"/>
    </font>
    <font>
      <b/>
      <i/>
      <sz val="12"/>
      <color theme="1"/>
      <name val="Calibri"/>
      <family val="2"/>
    </font>
    <font>
      <b/>
      <sz val="11"/>
      <color rgb="FF000000"/>
      <name val="Calibri"/>
      <family val="2"/>
    </font>
    <font>
      <b/>
      <i/>
      <sz val="11"/>
      <color rgb="FF000000"/>
      <name val="Calibri"/>
      <family val="2"/>
    </font>
    <font>
      <sz val="11"/>
      <color theme="1"/>
      <name val="Aptos Narrow"/>
      <family val="2"/>
      <scheme val="minor"/>
    </font>
    <font>
      <sz val="8"/>
      <name val="Aptos Narrow"/>
      <family val="2"/>
      <scheme val="minor"/>
    </font>
    <font>
      <b/>
      <sz val="11"/>
      <name val="Calibri"/>
      <family val="2"/>
    </font>
    <font>
      <b/>
      <sz val="11"/>
      <color theme="5"/>
      <name val="Calibri"/>
      <family val="2"/>
    </font>
    <font>
      <b/>
      <sz val="16"/>
      <color theme="5"/>
      <name val="Calibri"/>
      <family val="2"/>
    </font>
    <font>
      <b/>
      <sz val="16"/>
      <name val="Calibri"/>
      <family val="2"/>
    </font>
    <font>
      <sz val="11"/>
      <name val="Aptos Narrow"/>
      <family val="2"/>
      <scheme val="minor"/>
    </font>
    <font>
      <i/>
      <sz val="11"/>
      <color rgb="FFFF0000"/>
      <name val="Aptos Narrow"/>
      <family val="2"/>
      <scheme val="minor"/>
    </font>
    <font>
      <b/>
      <sz val="11"/>
      <color theme="1"/>
      <name val="Calibri"/>
    </font>
    <font>
      <sz val="11"/>
      <color rgb="FFFF0000"/>
      <name val="Calibri"/>
    </font>
    <font>
      <sz val="11"/>
      <color theme="1"/>
      <name val="Calibri"/>
    </font>
  </fonts>
  <fills count="15">
    <fill>
      <patternFill patternType="none"/>
    </fill>
    <fill>
      <patternFill patternType="gray125"/>
    </fill>
    <fill>
      <patternFill patternType="solid">
        <fgColor theme="9"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4"/>
        <bgColor indexed="64"/>
      </patternFill>
    </fill>
    <fill>
      <patternFill patternType="solid">
        <fgColor rgb="FFFF7C80"/>
        <bgColor indexed="64"/>
      </patternFill>
    </fill>
    <fill>
      <patternFill patternType="solid">
        <fgColor theme="5" tint="0.59999389629810485"/>
        <bgColor indexed="64"/>
      </patternFill>
    </fill>
    <fill>
      <patternFill patternType="solid">
        <fgColor rgb="FFFFFF99"/>
        <bgColor indexed="64"/>
      </patternFill>
    </fill>
    <fill>
      <patternFill patternType="solid">
        <fgColor theme="6" tint="0.79998168889431442"/>
        <bgColor indexed="64"/>
      </patternFill>
    </fill>
    <fill>
      <patternFill patternType="solid">
        <fgColor rgb="FFFFFFB3"/>
        <bgColor indexed="64"/>
      </patternFill>
    </fill>
    <fill>
      <patternFill patternType="solid">
        <fgColor theme="4" tint="0.79998168889431442"/>
        <bgColor indexed="65"/>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bottom/>
      <diagonal/>
    </border>
  </borders>
  <cellStyleXfs count="2">
    <xf numFmtId="0" fontId="0" fillId="0" borderId="0"/>
    <xf numFmtId="0" fontId="30" fillId="14" borderId="0" applyNumberFormat="0" applyBorder="0" applyAlignment="0" applyProtection="0"/>
  </cellStyleXfs>
  <cellXfs count="176">
    <xf numFmtId="0" fontId="0" fillId="0" borderId="0" xfId="0"/>
    <xf numFmtId="0" fontId="1" fillId="0" borderId="0" xfId="0" applyFont="1"/>
    <xf numFmtId="0" fontId="0" fillId="0" borderId="0" xfId="0" applyAlignment="1">
      <alignment horizontal="left"/>
    </xf>
    <xf numFmtId="0" fontId="2" fillId="0" borderId="0" xfId="0" applyFont="1"/>
    <xf numFmtId="0" fontId="4" fillId="0" borderId="1" xfId="0" applyFont="1" applyBorder="1" applyAlignment="1">
      <alignment vertical="top" wrapText="1"/>
    </xf>
    <xf numFmtId="0" fontId="4" fillId="0" borderId="0" xfId="0" applyFont="1"/>
    <xf numFmtId="1" fontId="5" fillId="0" borderId="1" xfId="0" applyNumberFormat="1" applyFont="1" applyBorder="1"/>
    <xf numFmtId="164" fontId="7" fillId="0" borderId="1" xfId="0" applyNumberFormat="1" applyFont="1" applyBorder="1"/>
    <xf numFmtId="0" fontId="4" fillId="0" borderId="0" xfId="0" applyFont="1" applyAlignment="1">
      <alignment vertical="center"/>
    </xf>
    <xf numFmtId="1" fontId="7" fillId="7" borderId="10" xfId="0" applyNumberFormat="1" applyFont="1" applyFill="1" applyBorder="1"/>
    <xf numFmtId="0" fontId="7" fillId="3" borderId="1" xfId="0" applyFont="1" applyFill="1" applyBorder="1" applyAlignment="1">
      <alignment vertical="center"/>
    </xf>
    <xf numFmtId="0" fontId="7" fillId="3" borderId="1" xfId="0" applyFont="1" applyFill="1" applyBorder="1" applyAlignment="1">
      <alignment vertical="center" wrapText="1"/>
    </xf>
    <xf numFmtId="0" fontId="4" fillId="0" borderId="1" xfId="0" applyFont="1" applyBorder="1" applyAlignment="1">
      <alignment horizontal="center" vertical="top"/>
    </xf>
    <xf numFmtId="0" fontId="5" fillId="0" borderId="1" xfId="0" applyFont="1" applyBorder="1" applyAlignment="1">
      <alignment vertical="top"/>
    </xf>
    <xf numFmtId="0" fontId="5" fillId="0" borderId="1" xfId="0" applyFont="1" applyBorder="1" applyAlignment="1">
      <alignment vertical="top" wrapText="1"/>
    </xf>
    <xf numFmtId="0" fontId="4" fillId="0" borderId="0" xfId="0" applyFont="1" applyAlignment="1">
      <alignment vertical="top"/>
    </xf>
    <xf numFmtId="0" fontId="4" fillId="0" borderId="1" xfId="0" applyFont="1" applyBorder="1" applyAlignment="1">
      <alignment vertical="top"/>
    </xf>
    <xf numFmtId="0" fontId="7" fillId="2" borderId="1" xfId="0" applyFont="1" applyFill="1" applyBorder="1" applyAlignment="1">
      <alignment horizontal="center" vertical="center" wrapText="1"/>
    </xf>
    <xf numFmtId="3" fontId="5" fillId="0" borderId="1" xfId="0" applyNumberFormat="1" applyFont="1" applyBorder="1"/>
    <xf numFmtId="0" fontId="7" fillId="0" borderId="1" xfId="0" applyFont="1" applyBorder="1" applyAlignment="1">
      <alignment horizontal="left"/>
    </xf>
    <xf numFmtId="164" fontId="5" fillId="0" borderId="1" xfId="0" applyNumberFormat="1" applyFont="1" applyBorder="1"/>
    <xf numFmtId="164" fontId="4" fillId="0" borderId="1" xfId="0" applyNumberFormat="1" applyFont="1" applyBorder="1"/>
    <xf numFmtId="0" fontId="7" fillId="4" borderId="7" xfId="0" applyFont="1" applyFill="1" applyBorder="1"/>
    <xf numFmtId="0" fontId="14" fillId="4" borderId="7" xfId="0" applyFont="1" applyFill="1" applyBorder="1"/>
    <xf numFmtId="0" fontId="14" fillId="4" borderId="0" xfId="0" applyFont="1" applyFill="1"/>
    <xf numFmtId="0" fontId="5" fillId="4" borderId="7" xfId="0" applyFont="1" applyFill="1" applyBorder="1"/>
    <xf numFmtId="164" fontId="4" fillId="5" borderId="3" xfId="0" applyNumberFormat="1" applyFont="1" applyFill="1" applyBorder="1"/>
    <xf numFmtId="164" fontId="5" fillId="4" borderId="7" xfId="0" applyNumberFormat="1" applyFont="1" applyFill="1" applyBorder="1"/>
    <xf numFmtId="164" fontId="4" fillId="4" borderId="7" xfId="0" applyNumberFormat="1" applyFont="1" applyFill="1" applyBorder="1"/>
    <xf numFmtId="0" fontId="4" fillId="5" borderId="9" xfId="0" applyFont="1" applyFill="1" applyBorder="1"/>
    <xf numFmtId="0" fontId="4" fillId="4" borderId="7" xfId="0" applyFont="1" applyFill="1" applyBorder="1"/>
    <xf numFmtId="0" fontId="7" fillId="0" borderId="5" xfId="0" applyFont="1" applyBorder="1"/>
    <xf numFmtId="164" fontId="4" fillId="0" borderId="7" xfId="0" applyNumberFormat="1" applyFont="1" applyBorder="1"/>
    <xf numFmtId="164" fontId="7" fillId="0" borderId="6" xfId="0" applyNumberFormat="1" applyFont="1" applyBorder="1"/>
    <xf numFmtId="0" fontId="11" fillId="0" borderId="5" xfId="0" applyFont="1" applyBorder="1"/>
    <xf numFmtId="0" fontId="4" fillId="5" borderId="4" xfId="0" applyFont="1" applyFill="1" applyBorder="1"/>
    <xf numFmtId="164" fontId="7" fillId="0" borderId="7" xfId="0" applyNumberFormat="1" applyFont="1" applyBorder="1"/>
    <xf numFmtId="164" fontId="11" fillId="0" borderId="6" xfId="0" applyNumberFormat="1" applyFont="1" applyBorder="1"/>
    <xf numFmtId="0" fontId="4" fillId="0" borderId="7" xfId="0" applyFont="1" applyBorder="1"/>
    <xf numFmtId="0" fontId="17" fillId="0" borderId="0" xfId="0" applyFont="1"/>
    <xf numFmtId="0" fontId="16" fillId="9" borderId="14" xfId="0" applyFont="1" applyFill="1" applyBorder="1" applyAlignment="1">
      <alignment horizontal="center" vertical="center"/>
    </xf>
    <xf numFmtId="0" fontId="16" fillId="9" borderId="15" xfId="0" applyFont="1" applyFill="1" applyBorder="1" applyAlignment="1">
      <alignment horizontal="center" vertical="center"/>
    </xf>
    <xf numFmtId="0" fontId="16" fillId="9" borderId="15" xfId="0" applyFont="1" applyFill="1" applyBorder="1" applyAlignment="1">
      <alignment vertical="center" wrapText="1"/>
    </xf>
    <xf numFmtId="0" fontId="16" fillId="10" borderId="14" xfId="0" applyFont="1" applyFill="1" applyBorder="1" applyAlignment="1">
      <alignment horizontal="center" vertical="center"/>
    </xf>
    <xf numFmtId="0" fontId="16" fillId="10" borderId="15" xfId="0" applyFont="1" applyFill="1" applyBorder="1" applyAlignment="1">
      <alignment horizontal="center" vertical="center"/>
    </xf>
    <xf numFmtId="0" fontId="16" fillId="10" borderId="15" xfId="0" applyFont="1" applyFill="1" applyBorder="1" applyAlignment="1">
      <alignment vertical="center" wrapText="1"/>
    </xf>
    <xf numFmtId="0" fontId="16" fillId="11" borderId="14" xfId="0" applyFont="1" applyFill="1" applyBorder="1" applyAlignment="1">
      <alignment horizontal="center" vertical="center"/>
    </xf>
    <xf numFmtId="0" fontId="16" fillId="11" borderId="15" xfId="0" applyFont="1" applyFill="1" applyBorder="1" applyAlignment="1">
      <alignment horizontal="center" vertical="center"/>
    </xf>
    <xf numFmtId="0" fontId="16" fillId="11" borderId="15" xfId="0" applyFont="1" applyFill="1" applyBorder="1" applyAlignment="1">
      <alignment vertical="center" wrapText="1"/>
    </xf>
    <xf numFmtId="0" fontId="16" fillId="6" borderId="14" xfId="0" applyFont="1" applyFill="1" applyBorder="1" applyAlignment="1">
      <alignment horizontal="center" vertical="center"/>
    </xf>
    <xf numFmtId="0" fontId="16" fillId="6" borderId="15" xfId="0" applyFont="1" applyFill="1" applyBorder="1" applyAlignment="1">
      <alignment horizontal="center" vertical="center"/>
    </xf>
    <xf numFmtId="0" fontId="16" fillId="6" borderId="15" xfId="0" applyFont="1" applyFill="1" applyBorder="1" applyAlignment="1">
      <alignment vertical="center" wrapText="1"/>
    </xf>
    <xf numFmtId="0" fontId="16" fillId="12" borderId="14" xfId="0" applyFont="1" applyFill="1" applyBorder="1" applyAlignment="1">
      <alignment horizontal="center" vertical="center"/>
    </xf>
    <xf numFmtId="0" fontId="16" fillId="12" borderId="15" xfId="0" applyFont="1" applyFill="1" applyBorder="1" applyAlignment="1">
      <alignment horizontal="center" vertical="center"/>
    </xf>
    <xf numFmtId="0" fontId="16" fillId="12" borderId="15" xfId="0" applyFont="1" applyFill="1" applyBorder="1" applyAlignment="1">
      <alignment vertical="center" wrapText="1"/>
    </xf>
    <xf numFmtId="0" fontId="18" fillId="8" borderId="14" xfId="0" applyFont="1" applyFill="1" applyBorder="1" applyAlignment="1">
      <alignment vertical="center"/>
    </xf>
    <xf numFmtId="0" fontId="18" fillId="8" borderId="15" xfId="0" applyFont="1" applyFill="1" applyBorder="1" applyAlignment="1">
      <alignment vertical="center"/>
    </xf>
    <xf numFmtId="0" fontId="4" fillId="0" borderId="0" xfId="0" applyFont="1" applyAlignment="1">
      <alignment wrapText="1"/>
    </xf>
    <xf numFmtId="0" fontId="5" fillId="4" borderId="1" xfId="0" applyFont="1" applyFill="1" applyBorder="1" applyAlignment="1">
      <alignment vertical="center"/>
    </xf>
    <xf numFmtId="1" fontId="5" fillId="4" borderId="1" xfId="0" applyNumberFormat="1" applyFont="1" applyFill="1" applyBorder="1" applyAlignment="1">
      <alignment vertical="center"/>
    </xf>
    <xf numFmtId="0" fontId="4" fillId="4" borderId="1" xfId="0" applyFont="1" applyFill="1" applyBorder="1" applyAlignment="1">
      <alignment vertical="center"/>
    </xf>
    <xf numFmtId="1" fontId="4" fillId="4" borderId="1" xfId="0" applyNumberFormat="1" applyFont="1" applyFill="1" applyBorder="1" applyAlignment="1">
      <alignment vertical="center"/>
    </xf>
    <xf numFmtId="0" fontId="19" fillId="0" borderId="5" xfId="0" applyFont="1" applyBorder="1"/>
    <xf numFmtId="164" fontId="19" fillId="0" borderId="6" xfId="0" applyNumberFormat="1" applyFont="1" applyBorder="1"/>
    <xf numFmtId="0" fontId="3" fillId="4" borderId="0" xfId="0" applyFont="1" applyFill="1" applyAlignment="1">
      <alignment vertical="top" wrapText="1"/>
    </xf>
    <xf numFmtId="0" fontId="7" fillId="0" borderId="1" xfId="0" applyFont="1" applyBorder="1"/>
    <xf numFmtId="0" fontId="7" fillId="4" borderId="5" xfId="0" applyFont="1" applyFill="1" applyBorder="1"/>
    <xf numFmtId="0" fontId="7" fillId="4" borderId="6" xfId="0" applyFont="1" applyFill="1" applyBorder="1"/>
    <xf numFmtId="164" fontId="7" fillId="4" borderId="6" xfId="0" applyNumberFormat="1" applyFont="1" applyFill="1" applyBorder="1"/>
    <xf numFmtId="0" fontId="7" fillId="4" borderId="19" xfId="0" applyFont="1" applyFill="1" applyBorder="1"/>
    <xf numFmtId="0" fontId="7" fillId="4" borderId="0" xfId="0" applyFont="1" applyFill="1"/>
    <xf numFmtId="0" fontId="24" fillId="4" borderId="5" xfId="0" applyFont="1" applyFill="1" applyBorder="1"/>
    <xf numFmtId="0" fontId="25" fillId="4" borderId="7" xfId="0" applyFont="1" applyFill="1" applyBorder="1"/>
    <xf numFmtId="164" fontId="24" fillId="4" borderId="6" xfId="0" applyNumberFormat="1" applyFont="1" applyFill="1" applyBorder="1"/>
    <xf numFmtId="164" fontId="11" fillId="4" borderId="11" xfId="0" applyNumberFormat="1" applyFont="1" applyFill="1" applyBorder="1"/>
    <xf numFmtId="0" fontId="7" fillId="0" borderId="0" xfId="0" applyFont="1"/>
    <xf numFmtId="0" fontId="4" fillId="0" borderId="0" xfId="0" applyFont="1" applyAlignment="1">
      <alignment horizontal="center"/>
    </xf>
    <xf numFmtId="0" fontId="7" fillId="0" borderId="1" xfId="0" applyFont="1" applyBorder="1" applyAlignment="1">
      <alignment vertical="center"/>
    </xf>
    <xf numFmtId="0" fontId="7" fillId="0" borderId="1" xfId="0" applyFont="1" applyBorder="1" applyAlignment="1">
      <alignment vertical="center" wrapText="1"/>
    </xf>
    <xf numFmtId="0" fontId="8" fillId="4" borderId="1" xfId="0" applyFont="1" applyFill="1" applyBorder="1" applyAlignment="1">
      <alignment vertical="center"/>
    </xf>
    <xf numFmtId="0" fontId="4" fillId="4" borderId="1" xfId="0" applyFont="1" applyFill="1" applyBorder="1" applyAlignment="1">
      <alignment vertical="center" wrapText="1"/>
    </xf>
    <xf numFmtId="0" fontId="4" fillId="4" borderId="0" xfId="0" applyFont="1" applyFill="1" applyAlignment="1">
      <alignment vertical="center"/>
    </xf>
    <xf numFmtId="0" fontId="4" fillId="4" borderId="0" xfId="0" applyFont="1" applyFill="1" applyAlignment="1">
      <alignment vertical="center" wrapText="1"/>
    </xf>
    <xf numFmtId="0" fontId="5" fillId="4" borderId="1" xfId="0" applyFont="1" applyFill="1" applyBorder="1" applyAlignment="1">
      <alignment vertical="center" wrapText="1"/>
    </xf>
    <xf numFmtId="0" fontId="9" fillId="4" borderId="1" xfId="0" applyFont="1" applyFill="1" applyBorder="1" applyAlignment="1">
      <alignment vertical="center"/>
    </xf>
    <xf numFmtId="0" fontId="9" fillId="3" borderId="1" xfId="0" applyFont="1" applyFill="1" applyBorder="1"/>
    <xf numFmtId="0" fontId="4" fillId="3" borderId="1" xfId="0" applyFont="1" applyFill="1" applyBorder="1"/>
    <xf numFmtId="1" fontId="4" fillId="3" borderId="1" xfId="0" applyNumberFormat="1" applyFont="1" applyFill="1" applyBorder="1"/>
    <xf numFmtId="164" fontId="4" fillId="5" borderId="9" xfId="0" applyNumberFormat="1" applyFont="1" applyFill="1" applyBorder="1"/>
    <xf numFmtId="164" fontId="4" fillId="5" borderId="4" xfId="0" applyNumberFormat="1" applyFont="1" applyFill="1" applyBorder="1"/>
    <xf numFmtId="164" fontId="0" fillId="0" borderId="0" xfId="0" applyNumberFormat="1"/>
    <xf numFmtId="164" fontId="7" fillId="4" borderId="10" xfId="0" applyNumberFormat="1" applyFont="1" applyFill="1" applyBorder="1"/>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6" borderId="5" xfId="0" applyFont="1" applyFill="1" applyBorder="1" applyAlignment="1">
      <alignment horizontal="center" wrapText="1"/>
    </xf>
    <xf numFmtId="164" fontId="7" fillId="2" borderId="3" xfId="0" applyNumberFormat="1" applyFont="1" applyFill="1" applyBorder="1" applyAlignment="1">
      <alignment horizontal="center" vertical="center"/>
    </xf>
    <xf numFmtId="0" fontId="28" fillId="4" borderId="7" xfId="0" applyFont="1" applyFill="1" applyBorder="1"/>
    <xf numFmtId="0" fontId="30" fillId="14" borderId="0" xfId="1"/>
    <xf numFmtId="0" fontId="7" fillId="6" borderId="7" xfId="0" applyFont="1" applyFill="1" applyBorder="1" applyAlignment="1">
      <alignment horizontal="center" wrapText="1"/>
    </xf>
    <xf numFmtId="0" fontId="7" fillId="6" borderId="1" xfId="0" applyFont="1" applyFill="1" applyBorder="1" applyAlignment="1">
      <alignment horizontal="center" wrapText="1"/>
    </xf>
    <xf numFmtId="164" fontId="5" fillId="4" borderId="1" xfId="0" applyNumberFormat="1" applyFont="1" applyFill="1" applyBorder="1"/>
    <xf numFmtId="164" fontId="4" fillId="4" borderId="1" xfId="0" applyNumberFormat="1" applyFont="1" applyFill="1" applyBorder="1"/>
    <xf numFmtId="0" fontId="4" fillId="4" borderId="4" xfId="0" applyFont="1" applyFill="1" applyBorder="1"/>
    <xf numFmtId="0" fontId="7" fillId="2" borderId="10" xfId="0" applyFont="1" applyFill="1" applyBorder="1" applyAlignment="1">
      <alignment horizontal="center" vertical="center" wrapText="1"/>
    </xf>
    <xf numFmtId="164" fontId="4" fillId="4" borderId="3" xfId="0" applyNumberFormat="1" applyFont="1" applyFill="1" applyBorder="1"/>
    <xf numFmtId="0" fontId="4" fillId="4" borderId="6" xfId="0" applyFont="1" applyFill="1" applyBorder="1"/>
    <xf numFmtId="164" fontId="4" fillId="4" borderId="9" xfId="0" applyNumberFormat="1" applyFont="1" applyFill="1" applyBorder="1"/>
    <xf numFmtId="164" fontId="4" fillId="4" borderId="13" xfId="0" applyNumberFormat="1" applyFont="1" applyFill="1" applyBorder="1"/>
    <xf numFmtId="164" fontId="7" fillId="4" borderId="9" xfId="0" applyNumberFormat="1" applyFont="1" applyFill="1" applyBorder="1"/>
    <xf numFmtId="164" fontId="7" fillId="4" borderId="3" xfId="0" applyNumberFormat="1" applyFont="1" applyFill="1" applyBorder="1"/>
    <xf numFmtId="0" fontId="0" fillId="14" borderId="10" xfId="1" applyFont="1" applyBorder="1" applyAlignment="1">
      <alignment wrapText="1"/>
    </xf>
    <xf numFmtId="1" fontId="4" fillId="0" borderId="1" xfId="0" applyNumberFormat="1" applyFont="1" applyBorder="1"/>
    <xf numFmtId="0" fontId="35" fillId="2" borderId="5" xfId="0" applyFont="1" applyFill="1" applyBorder="1" applyAlignment="1">
      <alignment vertical="center" wrapText="1"/>
    </xf>
    <xf numFmtId="0" fontId="32" fillId="0" borderId="1" xfId="0" applyFont="1" applyBorder="1" applyAlignment="1">
      <alignment vertical="center" wrapText="1"/>
    </xf>
    <xf numFmtId="0" fontId="5" fillId="5" borderId="9" xfId="0" applyFont="1" applyFill="1" applyBorder="1"/>
    <xf numFmtId="0" fontId="37" fillId="0" borderId="0" xfId="0" applyFont="1"/>
    <xf numFmtId="0" fontId="40" fillId="0" borderId="0" xfId="0" applyFont="1" applyAlignment="1">
      <alignment horizontal="center"/>
    </xf>
    <xf numFmtId="0" fontId="40" fillId="4" borderId="1" xfId="0" applyFont="1" applyFill="1" applyBorder="1" applyAlignment="1">
      <alignment vertical="center" wrapText="1"/>
    </xf>
    <xf numFmtId="0" fontId="40" fillId="0" borderId="0" xfId="0" applyFont="1"/>
    <xf numFmtId="0" fontId="39" fillId="4" borderId="1" xfId="0" applyFont="1" applyFill="1" applyBorder="1" applyAlignment="1">
      <alignment vertical="center" wrapText="1"/>
    </xf>
    <xf numFmtId="0" fontId="38" fillId="0" borderId="1" xfId="0" applyFont="1" applyBorder="1" applyAlignment="1">
      <alignment vertical="center" wrapText="1"/>
    </xf>
    <xf numFmtId="0" fontId="3" fillId="0" borderId="2" xfId="0" applyFont="1" applyBorder="1" applyAlignment="1">
      <alignment wrapText="1"/>
    </xf>
    <xf numFmtId="0" fontId="4" fillId="0" borderId="2" xfId="0" applyFont="1" applyBorder="1"/>
    <xf numFmtId="0" fontId="7" fillId="13" borderId="3" xfId="0" applyFont="1" applyFill="1" applyBorder="1" applyAlignment="1">
      <alignment vertical="center" wrapText="1"/>
    </xf>
    <xf numFmtId="0" fontId="7" fillId="13" borderId="9" xfId="0" applyFont="1" applyFill="1" applyBorder="1" applyAlignment="1">
      <alignment vertical="center" wrapText="1"/>
    </xf>
    <xf numFmtId="0" fontId="7" fillId="13" borderId="4" xfId="0" applyFont="1" applyFill="1" applyBorder="1" applyAlignment="1">
      <alignment vertical="center" wrapText="1"/>
    </xf>
    <xf numFmtId="0" fontId="24" fillId="4" borderId="2" xfId="0" applyFont="1" applyFill="1" applyBorder="1"/>
    <xf numFmtId="0" fontId="25" fillId="4" borderId="2" xfId="0" applyFont="1" applyFill="1" applyBorder="1"/>
    <xf numFmtId="0" fontId="11" fillId="4" borderId="7" xfId="0" applyFont="1" applyFill="1" applyBorder="1"/>
    <xf numFmtId="0" fontId="26" fillId="4" borderId="7" xfId="0" applyFont="1" applyFill="1" applyBorder="1"/>
    <xf numFmtId="0" fontId="3" fillId="4" borderId="13" xfId="0" applyFont="1" applyFill="1" applyBorder="1" applyAlignment="1">
      <alignment vertical="top" wrapText="1"/>
    </xf>
    <xf numFmtId="0" fontId="3" fillId="4" borderId="8" xfId="0" applyFont="1" applyFill="1" applyBorder="1" applyAlignment="1">
      <alignment vertical="top" wrapText="1"/>
    </xf>
    <xf numFmtId="0" fontId="3" fillId="4" borderId="10" xfId="0" applyFont="1" applyFill="1" applyBorder="1" applyAlignment="1">
      <alignment vertical="top" wrapText="1"/>
    </xf>
    <xf numFmtId="0" fontId="3" fillId="4" borderId="12" xfId="0" applyFont="1" applyFill="1" applyBorder="1" applyAlignment="1">
      <alignment vertical="top" wrapText="1"/>
    </xf>
    <xf numFmtId="0" fontId="3" fillId="4" borderId="2" xfId="0" applyFont="1" applyFill="1" applyBorder="1" applyAlignment="1">
      <alignment vertical="top" wrapText="1"/>
    </xf>
    <xf numFmtId="0" fontId="3" fillId="4" borderId="11" xfId="0" applyFont="1" applyFill="1" applyBorder="1" applyAlignment="1">
      <alignment vertical="top" wrapText="1"/>
    </xf>
    <xf numFmtId="0" fontId="10" fillId="2" borderId="3" xfId="0" applyFont="1" applyFill="1" applyBorder="1" applyAlignment="1">
      <alignment vertical="center"/>
    </xf>
    <xf numFmtId="0" fontId="10" fillId="2" borderId="4" xfId="0" applyFont="1" applyFill="1" applyBorder="1" applyAlignment="1">
      <alignment vertical="center"/>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7" fillId="0" borderId="0" xfId="0" applyFont="1" applyAlignment="1">
      <alignment horizontal="center" vertical="center"/>
    </xf>
    <xf numFmtId="0" fontId="4" fillId="0" borderId="5" xfId="0" applyFont="1" applyBorder="1" applyAlignment="1">
      <alignment wrapText="1"/>
    </xf>
    <xf numFmtId="0" fontId="0" fillId="0" borderId="7" xfId="0" applyBorder="1"/>
    <xf numFmtId="164" fontId="0" fillId="0" borderId="6" xfId="0" applyNumberFormat="1" applyBorder="1"/>
    <xf numFmtId="0" fontId="10" fillId="2" borderId="13" xfId="0" applyFont="1" applyFill="1" applyBorder="1" applyAlignment="1">
      <alignment vertical="center"/>
    </xf>
    <xf numFmtId="0" fontId="10" fillId="2" borderId="12" xfId="0" applyFont="1" applyFill="1" applyBorder="1" applyAlignment="1">
      <alignment vertical="center"/>
    </xf>
    <xf numFmtId="0" fontId="7" fillId="6" borderId="5" xfId="0" applyFont="1" applyFill="1" applyBorder="1" applyAlignment="1">
      <alignment horizontal="center" wrapText="1"/>
    </xf>
    <xf numFmtId="0" fontId="4" fillId="6" borderId="6" xfId="0" applyFont="1" applyFill="1" applyBorder="1" applyAlignment="1">
      <alignment horizontal="center" wrapText="1"/>
    </xf>
    <xf numFmtId="0" fontId="0" fillId="0" borderId="6" xfId="0" applyBorder="1"/>
    <xf numFmtId="0" fontId="3" fillId="0" borderId="13" xfId="0" applyFont="1" applyBorder="1" applyAlignment="1">
      <alignment vertical="top" wrapText="1"/>
    </xf>
    <xf numFmtId="0" fontId="4" fillId="0" borderId="8" xfId="0" applyFont="1" applyBorder="1" applyAlignment="1">
      <alignment vertical="top"/>
    </xf>
    <xf numFmtId="0" fontId="4" fillId="0" borderId="10" xfId="0" applyFont="1" applyBorder="1" applyAlignment="1">
      <alignment vertical="top"/>
    </xf>
    <xf numFmtId="0" fontId="3" fillId="0" borderId="5" xfId="0" applyFont="1" applyBorder="1" applyAlignment="1">
      <alignment vertical="top" wrapText="1"/>
    </xf>
    <xf numFmtId="0" fontId="3" fillId="0" borderId="7" xfId="0" applyFont="1" applyBorder="1" applyAlignment="1">
      <alignment vertical="top" wrapText="1"/>
    </xf>
    <xf numFmtId="0" fontId="3" fillId="0" borderId="6" xfId="0" applyFont="1" applyBorder="1" applyAlignment="1">
      <alignment vertical="top" wrapText="1"/>
    </xf>
    <xf numFmtId="0" fontId="34" fillId="2" borderId="7" xfId="0" applyFont="1" applyFill="1" applyBorder="1" applyAlignment="1">
      <alignment horizontal="center" vertical="center" wrapText="1"/>
    </xf>
    <xf numFmtId="0" fontId="34" fillId="2" borderId="6" xfId="0" applyFont="1" applyFill="1" applyBorder="1" applyAlignment="1">
      <alignment horizontal="center" vertical="center" wrapText="1"/>
    </xf>
    <xf numFmtId="0" fontId="7" fillId="2" borderId="5" xfId="0" applyFont="1" applyFill="1" applyBorder="1"/>
    <xf numFmtId="0" fontId="7" fillId="2" borderId="7" xfId="0" applyFont="1" applyFill="1" applyBorder="1"/>
    <xf numFmtId="0" fontId="7" fillId="2" borderId="6" xfId="0" applyFont="1" applyFill="1" applyBorder="1"/>
    <xf numFmtId="0" fontId="7" fillId="7" borderId="8" xfId="0" applyFont="1" applyFill="1" applyBorder="1"/>
    <xf numFmtId="0" fontId="35" fillId="0" borderId="5" xfId="0" applyFont="1" applyBorder="1" applyAlignment="1">
      <alignment horizontal="left" vertical="top" wrapText="1"/>
    </xf>
    <xf numFmtId="0" fontId="35" fillId="0" borderId="7" xfId="0" applyFont="1" applyBorder="1" applyAlignment="1">
      <alignment horizontal="left" vertical="top" wrapText="1"/>
    </xf>
    <xf numFmtId="0" fontId="35" fillId="0" borderId="6" xfId="0" applyFont="1" applyBorder="1" applyAlignment="1">
      <alignment horizontal="left" vertical="top" wrapText="1"/>
    </xf>
    <xf numFmtId="0" fontId="6" fillId="0" borderId="5" xfId="0" applyFont="1" applyBorder="1" applyAlignment="1">
      <alignment wrapText="1"/>
    </xf>
    <xf numFmtId="0" fontId="36" fillId="0" borderId="7" xfId="0" applyFont="1" applyBorder="1"/>
    <xf numFmtId="0" fontId="36" fillId="0" borderId="6" xfId="0" applyFont="1" applyBorder="1"/>
    <xf numFmtId="0" fontId="35" fillId="0" borderId="5" xfId="0" applyFont="1" applyBorder="1" applyAlignment="1">
      <alignment vertical="top" wrapText="1"/>
    </xf>
    <xf numFmtId="0" fontId="35" fillId="0" borderId="7" xfId="0" applyFont="1" applyBorder="1" applyAlignment="1">
      <alignment vertical="top" wrapText="1"/>
    </xf>
    <xf numFmtId="0" fontId="35" fillId="0" borderId="6" xfId="0" applyFont="1" applyBorder="1" applyAlignment="1">
      <alignment vertical="top" wrapText="1"/>
    </xf>
    <xf numFmtId="0" fontId="7" fillId="7" borderId="7" xfId="0" applyFont="1" applyFill="1" applyBorder="1"/>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cellXfs>
  <cellStyles count="2">
    <cellStyle name="20% - Accent1" xfId="1" builtinId="30"/>
    <cellStyle name="Normal" xfId="0" builtinId="0"/>
  </cellStyles>
  <dxfs count="105">
    <dxf>
      <font>
        <b val="0"/>
        <i val="0"/>
        <strike val="0"/>
        <condense val="0"/>
        <extend val="0"/>
        <outline val="0"/>
        <shadow val="0"/>
        <u val="none"/>
        <vertAlign val="baseline"/>
        <sz val="11"/>
        <color theme="1"/>
        <name val="Aptos Narrow"/>
        <family val="2"/>
        <scheme val="none"/>
      </font>
    </dxf>
    <dxf>
      <font>
        <b val="0"/>
        <i val="0"/>
        <strike val="0"/>
        <condense val="0"/>
        <extend val="0"/>
        <outline val="0"/>
        <shadow val="0"/>
        <u val="none"/>
        <vertAlign val="baseline"/>
        <sz val="11"/>
        <color theme="1"/>
        <name val="Aptos Narrow"/>
        <family val="2"/>
        <scheme val="none"/>
      </font>
    </dxf>
    <dxf>
      <font>
        <b val="0"/>
        <i val="0"/>
        <strike val="0"/>
        <condense val="0"/>
        <extend val="0"/>
        <outline val="0"/>
        <shadow val="0"/>
        <u val="none"/>
        <vertAlign val="baseline"/>
        <sz val="11"/>
        <color theme="1"/>
        <name val="Aptos Narrow"/>
        <family val="2"/>
        <scheme val="none"/>
      </font>
    </dxf>
    <dxf>
      <font>
        <b val="0"/>
        <i val="0"/>
        <strike val="0"/>
        <condense val="0"/>
        <extend val="0"/>
        <outline val="0"/>
        <shadow val="0"/>
        <u val="none"/>
        <vertAlign val="baseline"/>
        <sz val="11"/>
        <color theme="1"/>
        <name val="Aptos Narrow"/>
        <family val="2"/>
        <scheme val="none"/>
      </font>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none"/>
      </font>
      <fill>
        <patternFill>
          <fgColor indexed="64"/>
          <bgColor theme="0"/>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numFmt numFmtId="164" formatCode="&quot;$&quot;#,##0.00"/>
      <fill>
        <patternFill patternType="solid">
          <fgColor indexed="64"/>
          <bgColor theme="0"/>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numFmt numFmtId="164" formatCode="&quot;$&quot;#,##0.00"/>
      <fill>
        <patternFill>
          <fgColor indexed="64"/>
          <bgColor theme="0"/>
        </patternFill>
      </fill>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none"/>
      </font>
      <fill>
        <patternFill patternType="solid">
          <fgColor indexed="64"/>
          <bgColor theme="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fgColor indexed="64"/>
          <bgColor theme="0"/>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top style="thin">
          <color rgb="FF000000"/>
        </top>
      </border>
    </dxf>
    <dxf>
      <font>
        <b val="0"/>
        <i val="0"/>
        <strike val="0"/>
        <condense val="0"/>
        <extend val="0"/>
        <outline val="0"/>
        <shadow val="0"/>
        <u val="none"/>
        <vertAlign val="baseline"/>
        <sz val="11"/>
        <color rgb="FF000000"/>
        <name val="Calibri"/>
        <family val="2"/>
        <scheme val="none"/>
      </font>
      <fill>
        <patternFill>
          <fgColor rgb="FF000000"/>
          <bgColor rgb="FFFFFFFF"/>
        </patternFill>
      </fill>
    </dxf>
    <dxf>
      <font>
        <b/>
        <i val="0"/>
        <strike val="0"/>
        <condense val="0"/>
        <extend val="0"/>
        <outline val="0"/>
        <shadow val="0"/>
        <u val="none"/>
        <vertAlign val="baseline"/>
        <sz val="11"/>
        <color theme="1"/>
        <name val="Calibri"/>
        <family val="2"/>
        <scheme val="none"/>
      </font>
      <fill>
        <patternFill patternType="solid">
          <fgColor indexed="64"/>
          <bgColor theme="0"/>
        </patternFill>
      </fill>
    </dxf>
    <dxf>
      <font>
        <strike val="0"/>
      </font>
    </dxf>
  </dxfs>
  <tableStyles count="1" defaultTableStyle="TableStyleMedium2" defaultPivotStyle="PivotStyleLight16">
    <tableStyle name="Table Style 1" pivot="0" count="1" xr9:uid="{67213284-A8B7-4416-8316-7826A28B7AB7}">
      <tableStyleElement type="wholeTable" dxfId="104"/>
    </tableStyle>
  </tableStyles>
  <colors>
    <mruColors>
      <color rgb="FFFFFF99"/>
      <color rgb="FFFF7C80"/>
      <color rgb="FF9456F0"/>
      <color rgb="FFFFFFC9"/>
      <color rgb="FFE3F5DC"/>
      <color rgb="FFFFFFB3"/>
      <color rgb="FFEFF9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285750</xdr:colOff>
      <xdr:row>0</xdr:row>
      <xdr:rowOff>123825</xdr:rowOff>
    </xdr:from>
    <xdr:to>
      <xdr:col>21</xdr:col>
      <xdr:colOff>9525</xdr:colOff>
      <xdr:row>3</xdr:row>
      <xdr:rowOff>19051</xdr:rowOff>
    </xdr:to>
    <xdr:sp macro="" textlink="">
      <xdr:nvSpPr>
        <xdr:cNvPr id="40" name="TextBox 1">
          <a:extLst>
            <a:ext uri="{FF2B5EF4-FFF2-40B4-BE49-F238E27FC236}">
              <a16:creationId xmlns:a16="http://schemas.microsoft.com/office/drawing/2014/main" id="{766DBB14-5075-4DFF-C28A-57B56A1FB192}"/>
            </a:ext>
          </a:extLst>
        </xdr:cNvPr>
        <xdr:cNvSpPr txBox="1"/>
      </xdr:nvSpPr>
      <xdr:spPr>
        <a:xfrm>
          <a:off x="285750" y="123825"/>
          <a:ext cx="12525375" cy="10487026"/>
        </a:xfrm>
        <a:prstGeom prst="rect">
          <a:avLst/>
        </a:prstGeom>
        <a:solidFill>
          <a:schemeClr val="accent6">
            <a:lumMod val="20000"/>
            <a:lumOff val="80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r>
            <a:rPr lang="en-AU" sz="1300" b="1">
              <a:latin typeface="Calibri" panose="020F0502020204030204" pitchFamily="34" charset="0"/>
              <a:ea typeface="Calibri" panose="020F0502020204030204" pitchFamily="34" charset="0"/>
              <a:cs typeface="Calibri" panose="020F0502020204030204" pitchFamily="34" charset="0"/>
            </a:rPr>
            <a:t>Introduction</a:t>
          </a:r>
        </a:p>
        <a:p>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The WA Tree Recovery Grant Program (Grant Program) provides funding to local governments to replace trees due to impacts by the Polyphagous shot-hole borer (PSHB). The Grant Program supports the planting of trees that enhance Perth's native biodiversity, contribute to overall tree canopy cover, and help reduce the risk of further PSHB spread within Western Australia. </a:t>
          </a:r>
        </a:p>
        <a:p>
          <a:endParaRPr lang="en-AU" sz="1300">
            <a:latin typeface="Calibri" panose="020F0502020204030204" pitchFamily="34" charset="0"/>
            <a:ea typeface="Calibri" panose="020F0502020204030204" pitchFamily="34" charset="0"/>
            <a:cs typeface="Calibri" panose="020F0502020204030204" pitchFamily="34" charset="0"/>
          </a:endParaRPr>
        </a:p>
        <a:p>
          <a:r>
            <a:rPr lang="en-AU" sz="1300">
              <a:latin typeface="Calibri" panose="020F0502020204030204" pitchFamily="34" charset="0"/>
              <a:ea typeface="Calibri" panose="020F0502020204030204" pitchFamily="34" charset="0"/>
              <a:cs typeface="Calibri" panose="020F0502020204030204" pitchFamily="34" charset="0"/>
            </a:rPr>
            <a:t>Delivered by the Department of Water and Environmental Regulation (the department), the Grant Program provides funding to support replacement planting projects that start after </a:t>
          </a:r>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the</a:t>
          </a:r>
          <a:r>
            <a:rPr lang="en-AU" sz="13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grant is accepted</a:t>
          </a:r>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and are completed</a:t>
          </a:r>
          <a:r>
            <a:rPr lang="en-AU" sz="1300">
              <a:solidFill>
                <a:srgbClr val="FF0000"/>
              </a:solidFill>
              <a:latin typeface="Calibri" panose="020F0502020204030204" pitchFamily="34" charset="0"/>
              <a:ea typeface="Calibri" panose="020F0502020204030204" pitchFamily="34" charset="0"/>
              <a:cs typeface="Calibri" panose="020F0502020204030204" pitchFamily="34" charset="0"/>
            </a:rPr>
            <a:t> by 31 August 2028. </a:t>
          </a:r>
        </a:p>
        <a:p>
          <a:endParaRPr lang="en-AU" sz="1300">
            <a:latin typeface="Calibri" panose="020F0502020204030204" pitchFamily="34" charset="0"/>
            <a:ea typeface="Calibri" panose="020F0502020204030204" pitchFamily="34" charset="0"/>
            <a:cs typeface="Calibri" panose="020F0502020204030204" pitchFamily="34" charset="0"/>
          </a:endParaRPr>
        </a:p>
        <a:p>
          <a:r>
            <a:rPr lang="en-AU" sz="1300">
              <a:latin typeface="Calibri" panose="020F0502020204030204" pitchFamily="34" charset="0"/>
              <a:ea typeface="Calibri" panose="020F0502020204030204" pitchFamily="34" charset="0"/>
              <a:cs typeface="Calibri" panose="020F0502020204030204" pitchFamily="34" charset="0"/>
            </a:rPr>
            <a:t>Applications are being invited for round two of the Grant Program. Different</a:t>
          </a:r>
          <a:r>
            <a:rPr lang="en-AU" sz="1300" baseline="0">
              <a:latin typeface="Calibri" panose="020F0502020204030204" pitchFamily="34" charset="0"/>
              <a:ea typeface="Calibri" panose="020F0502020204030204" pitchFamily="34" charset="0"/>
              <a:cs typeface="Calibri" panose="020F0502020204030204" pitchFamily="34" charset="0"/>
            </a:rPr>
            <a:t> application spreadsheets will be </a:t>
          </a:r>
          <a:r>
            <a:rPr lang="en-AU" sz="13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provided for Stream 1 and Stream 2 funding.</a:t>
          </a:r>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Funding spreadsheets for Stream 1</a:t>
          </a:r>
          <a:r>
            <a:rPr lang="en-AU" sz="13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and Stream 2</a:t>
          </a:r>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can both include multiple projects and/or sites.</a:t>
          </a:r>
        </a:p>
        <a:p>
          <a:endPar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en-AU" sz="1300" b="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What can I apply for in this spreadsheet?</a:t>
          </a:r>
        </a:p>
        <a:p>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In</a:t>
          </a:r>
          <a:r>
            <a:rPr lang="en-AU" sz="13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t</a:t>
          </a:r>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his</a:t>
          </a:r>
          <a:r>
            <a:rPr lang="en-AU" sz="13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Stream 1 spreadsheet you can apply for funding for multiple planting projects and supplementary funding if required.</a:t>
          </a:r>
        </a:p>
        <a:p>
          <a:endPar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en-AU" sz="1300" b="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1. Stream 1 funding</a:t>
          </a:r>
        </a:p>
        <a:p>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For every tree removed, the Grant Program's Stream 1 funding provides up to $1,500 for a primary replacement tree, two additional trees and eligible inclusions. At least one tree must be planted for each $500 of funding and these trees must reach at least 3 metres in height at maturity.  Note: Replacement trees do not need to be planted at the removal site and funding is not available for trees that were funded for replacement planting in Round 1.</a:t>
          </a:r>
        </a:p>
        <a:p>
          <a:endPar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All street trees being</a:t>
          </a:r>
          <a:r>
            <a:rPr lang="en-AU" sz="13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planted should be entered into the street tree funding tab as one project.</a:t>
          </a:r>
          <a:endPar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endPar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en-AU" sz="1300" b="1">
              <a:solidFill>
                <a:sysClr val="windowText" lastClr="000000"/>
              </a:solidFill>
              <a:latin typeface="Calibri" panose="020F0502020204030204" pitchFamily="34" charset="0"/>
              <a:ea typeface="Calibri" panose="020F0502020204030204" pitchFamily="34" charset="0"/>
              <a:cs typeface="Calibri" panose="020F0502020204030204" pitchFamily="34" charset="0"/>
            </a:rPr>
            <a:t>2. Supplementary funding</a:t>
          </a:r>
        </a:p>
        <a:p>
          <a:pPr>
            <a:spcAft>
              <a:spcPts val="600"/>
            </a:spcAft>
          </a:pPr>
          <a:r>
            <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Up to $10,000 supplementary funding is available to</a:t>
          </a:r>
          <a:r>
            <a:rPr lang="en-AU" sz="1300" baseline="0">
              <a:solidFill>
                <a:sysClr val="windowText" lastClr="000000"/>
              </a:solidFill>
              <a:latin typeface="Calibri" panose="020F0502020204030204" pitchFamily="34" charset="0"/>
              <a:ea typeface="Calibri" panose="020F0502020204030204" pitchFamily="34" charset="0"/>
              <a:cs typeface="Calibri" panose="020F0502020204030204" pitchFamily="34" charset="0"/>
            </a:rPr>
            <a:t> cover additional costs of more difficult planting projects. This can be applied to multiple planting projects in Stream 1. Eligible projects include those: </a:t>
          </a:r>
          <a:endPar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pPr marL="628650" lvl="1" indent="-171450">
            <a:lnSpc>
              <a:spcPct val="100000"/>
            </a:lnSpc>
            <a:buFont typeface="Arial" panose="020B0604020202020204" pitchFamily="34" charset="0"/>
            <a:buChar char="•"/>
          </a:pP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in hardscaped enviroments (e.g. central business districts and piazzas)</a:t>
          </a:r>
        </a:p>
        <a:p>
          <a:pPr marL="628650" lvl="1" indent="-171450">
            <a:lnSpc>
              <a:spcPct val="100000"/>
            </a:lnSpc>
            <a:buFont typeface="Arial" panose="020B0604020202020204" pitchFamily="34" charset="0"/>
            <a:buChar char="•"/>
          </a:pP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that require traffic management </a:t>
          </a:r>
        </a:p>
        <a:p>
          <a:pPr marL="628650" lvl="1" indent="-171450">
            <a:lnSpc>
              <a:spcPct val="100000"/>
            </a:lnSpc>
            <a:buFont typeface="Arial" panose="020B0604020202020204" pitchFamily="34" charset="0"/>
            <a:buChar char="•"/>
          </a:pP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that require larger tree stock (i.e. must be &gt;35L). </a:t>
          </a:r>
        </a:p>
        <a:p>
          <a:endParaRPr lang="en-AU" sz="1300">
            <a:solidFill>
              <a:sysClr val="windowText" lastClr="000000"/>
            </a:solidFill>
            <a:latin typeface="Calibri" panose="020F0502020204030204" pitchFamily="34" charset="0"/>
            <a:ea typeface="Calibri" panose="020F0502020204030204" pitchFamily="34" charset="0"/>
            <a:cs typeface="Calibri" panose="020F0502020204030204" pitchFamily="34" charset="0"/>
          </a:endParaRPr>
        </a:p>
        <a:p>
          <a:r>
            <a:rPr lang="en-AU" sz="1300" b="1">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Before starting your online application</a:t>
          </a:r>
          <a:endPar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Ensure you have read and understood the WA Tree Recovery Local Government Grant Program Funding Guidelines.</a:t>
          </a:r>
        </a:p>
        <a:p>
          <a:endPar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Complete the relevant sections of this Attachment. You will be required to input information from this Attachment when filling out the SmartyGrants application form and upload a copy of this Attachment in</a:t>
          </a:r>
          <a:r>
            <a:rPr lang="en-AU" sz="130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 your</a:t>
          </a: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 submission.</a:t>
          </a:r>
        </a:p>
        <a:p>
          <a:pPr marL="628650" marR="0" lvl="1"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Please refer to the LGA provided planting project number/name, not the tab number when completing the SmartyGrants form. It is important that the planting project number, not the tab number on this Excel spreadsheet matches the number of the planting project in the SmartyGrants application form e.g. Planting Project 1 in this spreadsheet should match Planting Project 1 in the SmartyGrants form. </a:t>
          </a:r>
        </a:p>
        <a:p>
          <a:endPar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pPr>
            <a:spcAft>
              <a:spcPts val="600"/>
            </a:spcAft>
          </a:pP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The following tabs of this Attachment are </a:t>
          </a:r>
          <a:r>
            <a:rPr lang="en-AU" sz="1300" b="1">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mandatory</a:t>
          </a: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a:t>
          </a:r>
        </a:p>
        <a:p>
          <a:pPr marL="628650" lvl="1" indent="-171450">
            <a:buFont typeface="Arial" panose="020B0604020202020204" pitchFamily="34" charset="0"/>
            <a:buChar char="•"/>
          </a:pPr>
          <a:r>
            <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Risk</a:t>
          </a:r>
          <a:r>
            <a:rPr lang="en-AU" sz="130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 Management </a:t>
          </a:r>
        </a:p>
        <a:p>
          <a:pPr marL="628650" lvl="1" indent="-171450">
            <a:buFont typeface="Arial" panose="020B0604020202020204" pitchFamily="34" charset="0"/>
            <a:buChar char="•"/>
          </a:pPr>
          <a:r>
            <a:rPr lang="en-AU" sz="1300" b="0" i="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Budget Summary </a:t>
          </a:r>
          <a:endPar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pPr marL="628650" lvl="1" indent="-171450">
            <a:buFont typeface="Arial" panose="020B0604020202020204" pitchFamily="34" charset="0"/>
            <a:buChar char="•"/>
          </a:pPr>
          <a:r>
            <a:rPr lang="en-AU" sz="130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Relevant planting project/s.</a:t>
          </a:r>
        </a:p>
        <a:p>
          <a:pPr marL="628650" lvl="1" indent="-171450">
            <a:buFont typeface="Arial" panose="020B0604020202020204" pitchFamily="34" charset="0"/>
            <a:buChar char="•"/>
          </a:pPr>
          <a:endParaRPr lang="en-AU" sz="130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pPr marL="171450" lvl="0" indent="-171450">
            <a:buFont typeface="Arial" panose="020B0604020202020204" pitchFamily="34" charset="0"/>
            <a:buChar char="•"/>
          </a:pPr>
          <a:r>
            <a:rPr lang="en-AU" sz="1300" baseline="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rPr>
            <a:t>Note: the Budget Summary tab automatically populates based on the funding request information you enter into the Planting Project tabs. Please ensure the totals in the budget summary equal the amount of funding you are expecting to apply for. </a:t>
          </a:r>
          <a:endParaRPr lang="en-AU" sz="1300">
            <a:solidFill>
              <a:sysClr val="windowText" lastClr="000000"/>
            </a:solidFill>
            <a:effectLst/>
            <a:latin typeface="Calibri" panose="020F0502020204030204" pitchFamily="34" charset="0"/>
            <a:ea typeface="Calibri" panose="020F0502020204030204" pitchFamily="34" charset="0"/>
            <a:cs typeface="Calibri" panose="020F0502020204030204" pitchFamily="34" charset="0"/>
          </a:endParaRPr>
        </a:p>
        <a:p>
          <a:r>
            <a:rPr lang="en-AU" sz="130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p>
        <a:p>
          <a:r>
            <a:rPr lang="en-AU" sz="1300">
              <a:solidFill>
                <a:schemeClr val="dk1"/>
              </a:solidFill>
              <a:effectLst/>
              <a:latin typeface="Calibri" panose="020F0502020204030204" pitchFamily="34" charset="0"/>
              <a:ea typeface="Calibri" panose="020F0502020204030204" pitchFamily="34" charset="0"/>
              <a:cs typeface="Calibri" panose="020F0502020204030204" pitchFamily="34" charset="0"/>
            </a:rPr>
            <a:t>Applications close at</a:t>
          </a:r>
          <a:r>
            <a:rPr lang="en-AU" sz="1300" b="1">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AU" sz="1300" b="1">
              <a:solidFill>
                <a:srgbClr val="FF0000"/>
              </a:solidFill>
              <a:effectLst/>
              <a:latin typeface="Calibri" panose="020F0502020204030204" pitchFamily="34" charset="0"/>
              <a:ea typeface="Calibri" panose="020F0502020204030204" pitchFamily="34" charset="0"/>
              <a:cs typeface="Calibri" panose="020F0502020204030204" pitchFamily="34" charset="0"/>
            </a:rPr>
            <a:t>4pm </a:t>
          </a:r>
          <a:r>
            <a:rPr lang="en-AU" sz="1300">
              <a:solidFill>
                <a:srgbClr val="FF0000"/>
              </a:solidFill>
              <a:effectLst/>
              <a:latin typeface="Calibri" panose="020F0502020204030204" pitchFamily="34" charset="0"/>
              <a:ea typeface="Calibri" panose="020F0502020204030204" pitchFamily="34" charset="0"/>
              <a:cs typeface="Calibri" panose="020F0502020204030204" pitchFamily="34" charset="0"/>
            </a:rPr>
            <a:t>on Friday</a:t>
          </a:r>
          <a:r>
            <a:rPr lang="en-AU" sz="1300" b="1">
              <a:solidFill>
                <a:srgbClr val="FF0000"/>
              </a:solidFill>
              <a:effectLst/>
              <a:latin typeface="Calibri" panose="020F0502020204030204" pitchFamily="34" charset="0"/>
              <a:ea typeface="Calibri" panose="020F0502020204030204" pitchFamily="34" charset="0"/>
              <a:cs typeface="Calibri" panose="020F0502020204030204" pitchFamily="34" charset="0"/>
            </a:rPr>
            <a:t>, 3 July 2026</a:t>
          </a:r>
          <a:r>
            <a:rPr lang="en-AU" sz="1300" b="1">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AU" sz="1300">
              <a:solidFill>
                <a:schemeClr val="dk1"/>
              </a:solidFill>
              <a:effectLst/>
              <a:latin typeface="Calibri" panose="020F0502020204030204" pitchFamily="34" charset="0"/>
              <a:ea typeface="Calibri" panose="020F0502020204030204" pitchFamily="34" charset="0"/>
              <a:cs typeface="Calibri" panose="020F0502020204030204" pitchFamily="34" charset="0"/>
            </a:rPr>
            <a:t>Incomplete and/or late applications will not be considered.</a:t>
          </a:r>
        </a:p>
        <a:p>
          <a:r>
            <a:rPr lang="en-AU" sz="1300">
              <a:solidFill>
                <a:schemeClr val="dk1"/>
              </a:solidFill>
              <a:effectLst/>
              <a:latin typeface="Calibri" panose="020F0502020204030204" pitchFamily="34" charset="0"/>
              <a:ea typeface="Calibri" panose="020F0502020204030204" pitchFamily="34" charset="0"/>
              <a:cs typeface="Calibri" panose="020F0502020204030204" pitchFamily="34" charset="0"/>
            </a:rPr>
            <a:t>If you have any questions, please email the DWER WA Tree Recovery Team: </a:t>
          </a:r>
          <a:r>
            <a:rPr lang="en-AU" sz="1300" u="sng">
              <a:solidFill>
                <a:schemeClr val="dk1"/>
              </a:solidFill>
              <a:effectLst/>
              <a:latin typeface="Calibri" panose="020F0502020204030204" pitchFamily="34" charset="0"/>
              <a:ea typeface="Calibri" panose="020F0502020204030204" pitchFamily="34" charset="0"/>
              <a:cs typeface="Calibri" panose="020F0502020204030204" pitchFamily="34" charset="0"/>
              <a:hlinkClick xmlns:r="http://schemas.openxmlformats.org/officeDocument/2006/relationships" r:id=""/>
            </a:rPr>
            <a:t>treerecovery@dwer.wa.gov.au</a:t>
          </a:r>
          <a:r>
            <a:rPr lang="en-AU" sz="1300" u="sng">
              <a:solidFill>
                <a:schemeClr val="dk1"/>
              </a:solidFill>
              <a:effectLst/>
              <a:latin typeface="Calibri" panose="020F0502020204030204" pitchFamily="34" charset="0"/>
              <a:ea typeface="Calibri" panose="020F0502020204030204" pitchFamily="34" charset="0"/>
              <a:cs typeface="Calibri" panose="020F0502020204030204" pitchFamily="34" charset="0"/>
            </a:rPr>
            <a:t>.</a:t>
          </a:r>
          <a:endParaRPr lang="en-AU" sz="1300">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endParaRPr lang="en-AU"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2</xdr:col>
      <xdr:colOff>3419475</xdr:colOff>
      <xdr:row>27</xdr:row>
      <xdr:rowOff>85725</xdr:rowOff>
    </xdr:to>
    <xdr:pic>
      <xdr:nvPicPr>
        <xdr:cNvPr id="2" name="Picture 1">
          <a:extLst>
            <a:ext uri="{FF2B5EF4-FFF2-40B4-BE49-F238E27FC236}">
              <a16:creationId xmlns:a16="http://schemas.microsoft.com/office/drawing/2014/main" id="{B70533C3-6073-1966-1EC0-C2E56982685E}"/>
            </a:ext>
          </a:extLst>
        </xdr:cNvPr>
        <xdr:cNvPicPr>
          <a:picLocks noChangeAspect="1"/>
        </xdr:cNvPicPr>
      </xdr:nvPicPr>
      <xdr:blipFill>
        <a:blip xmlns:r="http://schemas.openxmlformats.org/officeDocument/2006/relationships" r:embed="rId1"/>
        <a:stretch>
          <a:fillRect/>
        </a:stretch>
      </xdr:blipFill>
      <xdr:spPr>
        <a:xfrm>
          <a:off x="0" y="5200650"/>
          <a:ext cx="7781925" cy="27527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xdr:colOff>
      <xdr:row>67</xdr:row>
      <xdr:rowOff>127000</xdr:rowOff>
    </xdr:from>
    <xdr:to>
      <xdr:col>0</xdr:col>
      <xdr:colOff>4563048</xdr:colOff>
      <xdr:row>71</xdr:row>
      <xdr:rowOff>8025</xdr:rowOff>
    </xdr:to>
    <xdr:pic>
      <xdr:nvPicPr>
        <xdr:cNvPr id="2" name="Picture 1">
          <a:extLst>
            <a:ext uri="{FF2B5EF4-FFF2-40B4-BE49-F238E27FC236}">
              <a16:creationId xmlns:a16="http://schemas.microsoft.com/office/drawing/2014/main" id="{BAF5A57F-8E88-4C57-AFA3-7F26D4899D79}"/>
            </a:ext>
          </a:extLst>
        </xdr:cNvPr>
        <xdr:cNvPicPr>
          <a:picLocks noChangeAspect="1"/>
        </xdr:cNvPicPr>
      </xdr:nvPicPr>
      <xdr:blipFill>
        <a:blip xmlns:r="http://schemas.openxmlformats.org/officeDocument/2006/relationships" r:embed="rId1"/>
        <a:stretch>
          <a:fillRect/>
        </a:stretch>
      </xdr:blipFill>
      <xdr:spPr>
        <a:xfrm>
          <a:off x="457200" y="22277388"/>
          <a:ext cx="4105848" cy="604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457200</xdr:colOff>
      <xdr:row>67</xdr:row>
      <xdr:rowOff>127000</xdr:rowOff>
    </xdr:from>
    <xdr:to>
      <xdr:col>0</xdr:col>
      <xdr:colOff>4563048</xdr:colOff>
      <xdr:row>71</xdr:row>
      <xdr:rowOff>8025</xdr:rowOff>
    </xdr:to>
    <xdr:pic>
      <xdr:nvPicPr>
        <xdr:cNvPr id="2" name="Picture 1">
          <a:extLst>
            <a:ext uri="{FF2B5EF4-FFF2-40B4-BE49-F238E27FC236}">
              <a16:creationId xmlns:a16="http://schemas.microsoft.com/office/drawing/2014/main" id="{13A98A1E-5FCF-D77B-3046-D6AFD281E34B}"/>
            </a:ext>
          </a:extLst>
        </xdr:cNvPr>
        <xdr:cNvPicPr>
          <a:picLocks noChangeAspect="1"/>
        </xdr:cNvPicPr>
      </xdr:nvPicPr>
      <xdr:blipFill>
        <a:blip xmlns:r="http://schemas.openxmlformats.org/officeDocument/2006/relationships" r:embed="rId1"/>
        <a:stretch>
          <a:fillRect/>
        </a:stretch>
      </xdr:blipFill>
      <xdr:spPr>
        <a:xfrm>
          <a:off x="457200" y="11595100"/>
          <a:ext cx="4105848" cy="6382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457200</xdr:colOff>
      <xdr:row>70</xdr:row>
      <xdr:rowOff>127000</xdr:rowOff>
    </xdr:from>
    <xdr:to>
      <xdr:col>0</xdr:col>
      <xdr:colOff>4563048</xdr:colOff>
      <xdr:row>74</xdr:row>
      <xdr:rowOff>8026</xdr:rowOff>
    </xdr:to>
    <xdr:pic>
      <xdr:nvPicPr>
        <xdr:cNvPr id="2" name="Picture 1">
          <a:extLst>
            <a:ext uri="{FF2B5EF4-FFF2-40B4-BE49-F238E27FC236}">
              <a16:creationId xmlns:a16="http://schemas.microsoft.com/office/drawing/2014/main" id="{C392D0F7-2C89-4836-84B4-8F09968D2FC9}"/>
            </a:ext>
          </a:extLst>
        </xdr:cNvPr>
        <xdr:cNvPicPr>
          <a:picLocks noChangeAspect="1"/>
        </xdr:cNvPicPr>
      </xdr:nvPicPr>
      <xdr:blipFill>
        <a:blip xmlns:r="http://schemas.openxmlformats.org/officeDocument/2006/relationships" r:embed="rId1"/>
        <a:stretch>
          <a:fillRect/>
        </a:stretch>
      </xdr:blipFill>
      <xdr:spPr>
        <a:xfrm>
          <a:off x="457200" y="21915437"/>
          <a:ext cx="4105848" cy="6001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457200</xdr:colOff>
      <xdr:row>70</xdr:row>
      <xdr:rowOff>127000</xdr:rowOff>
    </xdr:from>
    <xdr:to>
      <xdr:col>0</xdr:col>
      <xdr:colOff>4563048</xdr:colOff>
      <xdr:row>74</xdr:row>
      <xdr:rowOff>8026</xdr:rowOff>
    </xdr:to>
    <xdr:pic>
      <xdr:nvPicPr>
        <xdr:cNvPr id="2" name="Picture 1">
          <a:extLst>
            <a:ext uri="{FF2B5EF4-FFF2-40B4-BE49-F238E27FC236}">
              <a16:creationId xmlns:a16="http://schemas.microsoft.com/office/drawing/2014/main" id="{27794719-BE0B-4E8C-8587-45CA34AC27E4}"/>
            </a:ext>
          </a:extLst>
        </xdr:cNvPr>
        <xdr:cNvPicPr>
          <a:picLocks noChangeAspect="1"/>
        </xdr:cNvPicPr>
      </xdr:nvPicPr>
      <xdr:blipFill>
        <a:blip xmlns:r="http://schemas.openxmlformats.org/officeDocument/2006/relationships" r:embed="rId1"/>
        <a:stretch>
          <a:fillRect/>
        </a:stretch>
      </xdr:blipFill>
      <xdr:spPr>
        <a:xfrm>
          <a:off x="457200" y="21915437"/>
          <a:ext cx="4105848" cy="6001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457200</xdr:colOff>
      <xdr:row>70</xdr:row>
      <xdr:rowOff>127000</xdr:rowOff>
    </xdr:from>
    <xdr:to>
      <xdr:col>0</xdr:col>
      <xdr:colOff>4563048</xdr:colOff>
      <xdr:row>74</xdr:row>
      <xdr:rowOff>8026</xdr:rowOff>
    </xdr:to>
    <xdr:pic>
      <xdr:nvPicPr>
        <xdr:cNvPr id="4" name="Picture 1">
          <a:extLst>
            <a:ext uri="{FF2B5EF4-FFF2-40B4-BE49-F238E27FC236}">
              <a16:creationId xmlns:a16="http://schemas.microsoft.com/office/drawing/2014/main" id="{82E494DA-C9DC-4CF3-8575-56A9D492053B}"/>
            </a:ext>
          </a:extLst>
        </xdr:cNvPr>
        <xdr:cNvPicPr>
          <a:picLocks noChangeAspect="1"/>
        </xdr:cNvPicPr>
      </xdr:nvPicPr>
      <xdr:blipFill>
        <a:blip xmlns:r="http://schemas.openxmlformats.org/officeDocument/2006/relationships" r:embed="rId1"/>
        <a:stretch>
          <a:fillRect/>
        </a:stretch>
      </xdr:blipFill>
      <xdr:spPr>
        <a:xfrm>
          <a:off x="457200" y="20353337"/>
          <a:ext cx="4105848" cy="6001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6C36108-7907-427E-8052-B54FF54FF8D7}" name="Table127" displayName="Table127" ref="A29:I42" totalsRowShown="0" headerRowDxfId="103" dataDxfId="102" tableBorderDxfId="101">
  <tableColumns count="9">
    <tableColumn id="1" xr3:uid="{79CC425D-E1E6-4FA8-A926-B07CD761975E}" name="Eligible inclusions (choose from drop down list provided)" dataDxfId="100"/>
    <tableColumn id="2" xr3:uid="{D9D64772-EABA-407A-922D-05BAB44A735E}" name="Column1" dataDxfId="99"/>
    <tableColumn id="3" xr3:uid="{2661570F-43B5-4CC9-AB51-FF3FDAA2B056}" name="Column2" dataDxfId="98"/>
    <tableColumn id="4" xr3:uid="{6940BC8B-9621-4F61-87F9-55CE88AD7FEB}" name="Column3" dataDxfId="97"/>
    <tableColumn id="5" xr3:uid="{4345E926-0E4F-4EA5-87D0-27816E360364}" name="Column4" dataDxfId="96"/>
    <tableColumn id="6" xr3:uid="{E23B500D-4E45-4AC9-8AAF-444BD1D5D620}" name="Column5" dataDxfId="95"/>
    <tableColumn id="7" xr3:uid="{643FFE97-8FF0-43D5-84E3-E3E25A8ADAE0}" name="Column6" dataDxfId="94"/>
    <tableColumn id="8" xr3:uid="{04EC8A70-D3CF-40A9-92F4-5FCE3527DB4B}" name="Column7" dataDxfId="93"/>
    <tableColumn id="9" xr3:uid="{FD3C5986-0231-4A1A-9503-9EF179DF3EA1}" name="Column8" dataDxfId="92"/>
  </tableColumns>
  <tableStyleInfo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4C0A7D4-7A92-48DF-B2D7-440B35180C0A}" name="Table129141517" displayName="Table129141517" ref="A49:E60" totalsRowShown="0" headerRowDxfId="11" dataDxfId="10" tableBorderDxfId="9">
  <tableColumns count="5">
    <tableColumn id="1" xr3:uid="{610B937F-83E9-40EB-B275-F131B7F3A724}" name="Eligible inclusions (choose from drop down list provided)" dataDxfId="8"/>
    <tableColumn id="2" xr3:uid="{D2822119-F7C9-4F78-9518-F0BB7D169294}" name="Column1" dataDxfId="7"/>
    <tableColumn id="3" xr3:uid="{BFDA2E82-A260-4C59-93AF-C8DBE7AA195A}" name="Column2" dataDxfId="6"/>
    <tableColumn id="4" xr3:uid="{FA6AC5B2-3066-4478-9D53-9C7368FDDCA7}" name="Column3" dataDxfId="5"/>
    <tableColumn id="5" xr3:uid="{BE15F793-58F7-46F5-99E6-1B895F089980}" name="Column4" dataDxfId="4">
      <calculatedColumnFormula>SUM(B50,C50,D50)</calculatedColumnFormula>
    </tableColumn>
  </tableColumns>
  <tableStyleInfo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CA05AD8-8F02-4679-87EA-D366BDC045E8}" name="Table1" displayName="Table1" ref="B2:B4" totalsRowShown="0">
  <autoFilter ref="B2:B4" xr:uid="{5CA05AD8-8F02-4679-87EA-D366BDC045E8}"/>
  <tableColumns count="1">
    <tableColumn id="1" xr3:uid="{FE62EDCA-9175-415E-88BC-9F08F9A8B883}" name="Tree or Understorey"/>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844822-197C-4617-9D9A-5D557C07375E}" name="Table2" displayName="Table2" ref="D2:D5" totalsRowShown="0">
  <autoFilter ref="D2:D5" xr:uid="{2C844822-197C-4617-9D9A-5D557C07375E}"/>
  <tableColumns count="1">
    <tableColumn id="1" xr3:uid="{5FF827CB-E745-4970-B055-A3FF032A6A89}" name="Native or Introduced"/>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91190F-0A71-4604-B2A5-A4557ABC54D8}" name="Table3" displayName="Table3" ref="F2:F17" totalsRowShown="0" dataDxfId="3">
  <autoFilter ref="F2:F17" xr:uid="{B691190F-0A71-4604-B2A5-A4557ABC54D8}"/>
  <tableColumns count="1">
    <tableColumn id="1" xr3:uid="{A6A3E11B-E364-4235-9B60-293CB2C9CFA0}" name="Eligible inclusions" dataDxfId="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5CE65D9-D5BA-478D-BA89-E05BAAF0693F}" name="Table4" displayName="Table4" ref="H2:H7" totalsRowShown="0">
  <autoFilter ref="H2:H7" xr:uid="{95CE65D9-D5BA-478D-BA89-E05BAAF0693F}"/>
  <tableColumns count="1">
    <tableColumn id="1" xr3:uid="{164119BA-180A-42E4-9A71-C798E721C253}" name="Risk Liklihood Tabl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1BFE5EB-C2D6-479B-82EC-DCD8B5594C42}" name="Table7" displayName="Table7" ref="J2:J4" totalsRowShown="0">
  <autoFilter ref="J2:J4" xr:uid="{C1BFE5EB-C2D6-479B-82EC-DCD8B5594C42}"/>
  <tableColumns count="1">
    <tableColumn id="1" xr3:uid="{1E3F0E0E-44DF-48F3-BD45-9C10FEA7DC9E}" name="Yes or No"/>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392FD44-F118-4B62-AE15-8FCE1603E528}" name="Tbl_SupplementaryInclusions" displayName="Tbl_SupplementaryInclusions" ref="L2:L8" totalsRowShown="0" dataDxfId="1">
  <autoFilter ref="L2:L8" xr:uid="{A392FD44-F118-4B62-AE15-8FCE1603E528}"/>
  <tableColumns count="1">
    <tableColumn id="1" xr3:uid="{4670B721-2622-4A5E-AC55-963C452F552A}" name="Supplementary Funding" dataDxfId="0"/>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64EDD5B-C0B7-4399-84D5-AFCE983F3546}" name="Table12911" displayName="Table12911" ref="A49:E60" totalsRowShown="0" headerRowDxfId="91" dataDxfId="90" tableBorderDxfId="89">
  <tableColumns count="5">
    <tableColumn id="1" xr3:uid="{01CE10F3-8278-45AC-8028-427886C21737}" name="Eligible inclusions (choose from drop down list provided)" dataDxfId="88"/>
    <tableColumn id="2" xr3:uid="{0AA201D8-9464-4777-99D2-870E966083DF}" name="Column1" dataDxfId="87"/>
    <tableColumn id="3" xr3:uid="{10B46E9E-14E1-403D-A63D-492F8ADFDA8B}" name="Column2" dataDxfId="86"/>
    <tableColumn id="4" xr3:uid="{F67B2BCD-6768-4A79-A7A2-4ABDD227188F}" name="Column3" dataDxfId="85"/>
    <tableColumn id="5" xr3:uid="{F1DD9BAC-7BB5-4F2B-A71B-D6500EB03231}" name="Column4" dataDxfId="84">
      <calculatedColumnFormula>SUM(B50,C50,D50)</calculatedColumnFormula>
    </tableColumn>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9165FD8-1A80-4483-B35D-E774351CA828}" name="Table12" displayName="Table12" ref="A29:I42" totalsRowShown="0" headerRowDxfId="83" dataDxfId="82" tableBorderDxfId="81">
  <tableColumns count="9">
    <tableColumn id="1" xr3:uid="{E7564CFD-2EA9-4008-AD59-69C27B09A535}" name="Eligible inclusions (choose from drop down list provided)" dataDxfId="80"/>
    <tableColumn id="2" xr3:uid="{7FF9F120-6231-43DA-9A57-2E44E4D09E0A}" name="Column1" dataDxfId="79"/>
    <tableColumn id="3" xr3:uid="{33E7343D-3BDB-45CB-B7A3-C54A68E4DAB5}" name="Column2" dataDxfId="78"/>
    <tableColumn id="4" xr3:uid="{E019D62B-AFF7-4FA0-A2C0-6E37C6E440F2}" name="Column3" dataDxfId="77"/>
    <tableColumn id="5" xr3:uid="{81DED14E-07FA-4C5C-BE2F-67F66A32730D}" name="\" dataDxfId="76"/>
    <tableColumn id="6" xr3:uid="{47426EB7-CDE3-4460-88A9-D89CDEAA4174}" name="Column5" dataDxfId="75"/>
    <tableColumn id="7" xr3:uid="{82939BA7-AAE3-4B38-A072-A7FF557ABD4A}" name="Column6" dataDxfId="74"/>
    <tableColumn id="8" xr3:uid="{08FBE352-B641-4E86-9C45-FEE9666D1758}" name="Column7" dataDxfId="73"/>
    <tableColumn id="9" xr3:uid="{1D8DE88D-6B35-4CA9-9106-51314CFCFEC2}" name="Column8" dataDxfId="72"/>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BC96984-3F64-4317-AAC4-FFDBA4300113}" name="Table129" displayName="Table129" ref="A49:E60" totalsRowShown="0" headerRowDxfId="71" dataDxfId="70" tableBorderDxfId="69">
  <tableColumns count="5">
    <tableColumn id="1" xr3:uid="{309D1819-0B01-419E-8B30-6A6C529787B6}" name="Eligible inclusions (choose from drop down list provided)" dataDxfId="68"/>
    <tableColumn id="2" xr3:uid="{D1A57B2C-121C-4D85-82E3-58754ACAA507}" name="Column1" dataDxfId="67"/>
    <tableColumn id="3" xr3:uid="{36078AA3-1B54-4C1B-9838-A1DA49BC4766}" name="Column2" dataDxfId="66"/>
    <tableColumn id="4" xr3:uid="{EFEF28B6-FA00-4EFF-BAAD-1F2199AF335A}" name="Column3" dataDxfId="65"/>
    <tableColumn id="5" xr3:uid="{428A3732-F6ED-40B6-8C5C-FAAE0B5BA375}" name="Column4" dataDxfId="64">
      <calculatedColumnFormula>SUM(B50,C50,D50)</calculatedColumnFormula>
    </tableColumn>
  </tableColumns>
  <tableStyleInfo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6F92E77-6638-4EE9-943A-3DE05DF8ED00}" name="Table126" displayName="Table126" ref="A29:I42" totalsRowShown="0" headerRowDxfId="63" dataDxfId="62" tableBorderDxfId="61">
  <tableColumns count="9">
    <tableColumn id="1" xr3:uid="{D6E89994-28AF-407F-A267-3094BEC54737}" name="Eligible inclusions (choose from drop down list provided)" dataDxfId="60"/>
    <tableColumn id="2" xr3:uid="{0E6A98AB-4A79-4BCB-9A82-ABCD85EE6CDE}" name="Column1" dataDxfId="59"/>
    <tableColumn id="3" xr3:uid="{FF3821B0-9FE3-410F-BE86-4A824E8F906E}" name="Column2" dataDxfId="58"/>
    <tableColumn id="4" xr3:uid="{B57A4BA3-99A4-461D-B6CC-793DE52A75DE}" name="Column3" dataDxfId="57"/>
    <tableColumn id="5" xr3:uid="{4AEE0F44-0380-4529-87B2-67A82FE56813}" name="Column4" dataDxfId="56"/>
    <tableColumn id="6" xr3:uid="{80852434-706A-4199-B322-C353ED87BE74}" name="Column5" dataDxfId="55"/>
    <tableColumn id="7" xr3:uid="{C6A0CD3B-DEA2-4DAC-84C7-BF5BA273709B}" name="Column6" dataDxfId="54"/>
    <tableColumn id="8" xr3:uid="{BCA949F7-0B64-4C51-9B8F-907FDE9A2643}" name="Column7" dataDxfId="53"/>
    <tableColumn id="9" xr3:uid="{E8AC1FAC-A9B9-4B60-84C2-1422AE7B52D8}" name="Column8" dataDxfId="52"/>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3D129634-D9CE-4D80-8CB1-150D5AA63823}" name="Table12914" displayName="Table12914" ref="A49:E60" totalsRowShown="0" headerRowDxfId="51" dataDxfId="50" tableBorderDxfId="49">
  <tableColumns count="5">
    <tableColumn id="1" xr3:uid="{F6EEDA54-4CDC-4EF2-97AB-004D3C699F03}" name="Eligible inclusions (choose from drop down list provided)" dataDxfId="48"/>
    <tableColumn id="2" xr3:uid="{39FA21C7-4A09-4D7C-B59A-04EF3FE73373}" name="Column1" dataDxfId="47"/>
    <tableColumn id="3" xr3:uid="{F3A2DF5D-C6CD-4654-AC64-F0228460A448}" name="Column2" dataDxfId="46"/>
    <tableColumn id="4" xr3:uid="{769CE43B-F874-4E97-8CBB-D9C099B7EA93}" name="Column3" dataDxfId="45"/>
    <tableColumn id="5" xr3:uid="{B7E256F6-4B74-4167-857C-58DB8E63A153}" name="Column4" dataDxfId="44">
      <calculatedColumnFormula>SUM(B50,C50,D50)</calculatedColumnFormula>
    </tableColumn>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3153C41-FFFC-44F6-B3CE-482246788BF8}" name="Table12610" displayName="Table12610" ref="A29:I42" totalsRowShown="0" headerRowDxfId="43" dataDxfId="42" tableBorderDxfId="41">
  <tableColumns count="9">
    <tableColumn id="1" xr3:uid="{0A143BA6-967E-484B-A9E0-90E1AE4E36D9}" name="Eligible inclusions (choose from drop down list provided)" dataDxfId="40"/>
    <tableColumn id="2" xr3:uid="{4AF07444-6C82-4A86-9BD7-11F743B6E9E6}" name="Column1" dataDxfId="39"/>
    <tableColumn id="3" xr3:uid="{1E977F56-1B97-4C9A-BA29-E3CB42AD22DD}" name="Column2" dataDxfId="38"/>
    <tableColumn id="4" xr3:uid="{FD497E36-DCB1-4A1D-9A4C-8957803AF9CF}" name="Column3" dataDxfId="37"/>
    <tableColumn id="5" xr3:uid="{657961F6-41ED-4C92-9A04-773113027272}" name="Column4" dataDxfId="36"/>
    <tableColumn id="6" xr3:uid="{1ED1783F-45D5-4157-9013-800A9E7C0A86}" name="Column5" dataDxfId="35"/>
    <tableColumn id="7" xr3:uid="{9D0B6E06-598E-4FA3-8742-E4014B613E1C}" name="Column6" dataDxfId="34"/>
    <tableColumn id="8" xr3:uid="{3956067B-F24F-4CE9-8A8B-782E23FD0604}" name="Column7" dataDxfId="33"/>
    <tableColumn id="9" xr3:uid="{C2FBA8C8-BBA4-4796-BB10-7E491DFB89BC}" name="Column8" dataDxfId="32"/>
  </tableColumns>
  <tableStyleInfo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09B5985-D9EF-4241-8D5C-9C767688A4A6}" name="Table1291415" displayName="Table1291415" ref="A49:E60" totalsRowShown="0" headerRowDxfId="31" dataDxfId="30" tableBorderDxfId="29">
  <tableColumns count="5">
    <tableColumn id="1" xr3:uid="{8B70ABD2-AD59-46BA-B236-3E7F08CD1430}" name="Eligible inclusions (choose from drop down list provided)" dataDxfId="28"/>
    <tableColumn id="2" xr3:uid="{3B91188B-DA8D-479C-8B3A-0B20BF9ECEC4}" name="Column1" dataDxfId="27"/>
    <tableColumn id="3" xr3:uid="{EA2669A0-65DD-4CAD-B44A-CFA9DF8F3E65}" name="Column2" dataDxfId="26"/>
    <tableColumn id="4" xr3:uid="{DFD1C193-07E0-49F1-A057-DCAAFDF34796}" name="Column3" dataDxfId="25"/>
    <tableColumn id="5" xr3:uid="{5BEE7BA4-B330-4B57-A1D3-658837060A10}" name="Column4" dataDxfId="24">
      <calculatedColumnFormula>SUM(B50,C50,D50)</calculatedColumnFormula>
    </tableColumn>
  </tableColumns>
  <tableStyleInfo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66C1CAF-507A-48F8-AA5F-CE435CC8CDDC}" name="Table1261016" displayName="Table1261016" ref="A29:I42" totalsRowShown="0" headerRowDxfId="23" dataDxfId="22" tableBorderDxfId="21">
  <tableColumns count="9">
    <tableColumn id="1" xr3:uid="{032912D9-43FC-4F15-96FB-13032CDC3611}" name="Eligible inclusions (choose from drop down list provided)" dataDxfId="20"/>
    <tableColumn id="2" xr3:uid="{E4B9DE41-2D4A-4231-A296-BC3006A28198}" name="Column1" dataDxfId="19"/>
    <tableColumn id="3" xr3:uid="{292F2A5D-E3A3-491E-9B27-D680C2367F27}" name="Column2" dataDxfId="18"/>
    <tableColumn id="4" xr3:uid="{08C68B81-C76F-4CFE-96BF-41DA91EE189D}" name="Column3" dataDxfId="17"/>
    <tableColumn id="5" xr3:uid="{02771336-D1BB-4309-9DDF-12053C8D3A6F}" name="Column4" dataDxfId="16"/>
    <tableColumn id="6" xr3:uid="{1F322B9E-5A24-4E27-A28E-DBBF7D330A99}" name="Column5" dataDxfId="15"/>
    <tableColumn id="7" xr3:uid="{644F8F9D-37B6-4999-A2D5-749BE176D7C9}" name="Column6" dataDxfId="14"/>
    <tableColumn id="8" xr3:uid="{2EF36640-20E4-4DF2-8D95-23BA7E1B0096}" name="Column7" dataDxfId="13"/>
    <tableColumn id="9" xr3:uid="{7EF6DBB6-5E8F-493B-BECD-2475CE211AC9}" name="Column8" dataDxfId="1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table" Target="../tables/table8.xml"/></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table" Target="../tables/table10.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table" Target="../tables/table11.xml"/><Relationship Id="rId1" Type="http://schemas.openxmlformats.org/officeDocument/2006/relationships/printerSettings" Target="../printerSettings/printerSettings9.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0E2E5-BDEA-4044-96D2-B0A5DE3584AD}">
  <sheetPr>
    <pageSetUpPr fitToPage="1"/>
  </sheetPr>
  <dimension ref="A1:V6"/>
  <sheetViews>
    <sheetView tabSelected="1" zoomScale="55" zoomScaleNormal="55" workbookViewId="0">
      <selection activeCell="X1" sqref="X1"/>
    </sheetView>
  </sheetViews>
  <sheetFormatPr defaultRowHeight="14.25" x14ac:dyDescent="0.45"/>
  <cols>
    <col min="1" max="1" width="9.1328125" customWidth="1"/>
  </cols>
  <sheetData>
    <row r="1" spans="1:22" ht="409.5" customHeight="1" x14ac:dyDescent="0.45">
      <c r="A1" s="2"/>
      <c r="V1" s="3"/>
    </row>
    <row r="2" spans="1:22" ht="409.5" customHeight="1" x14ac:dyDescent="0.45"/>
    <row r="6" spans="1:22" ht="159" customHeight="1" x14ac:dyDescent="0.45"/>
  </sheetData>
  <pageMargins left="0.7" right="0.7" top="0.75" bottom="0.75" header="0.3" footer="0.3"/>
  <pageSetup paperSize="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5BFFA-1EA6-4016-A9CA-34056810DB84}">
  <sheetPr>
    <pageSetUpPr fitToPage="1"/>
  </sheetPr>
  <dimension ref="A1:E12"/>
  <sheetViews>
    <sheetView zoomScale="90" zoomScaleNormal="90" workbookViewId="0">
      <selection activeCell="D21" sqref="D21"/>
    </sheetView>
  </sheetViews>
  <sheetFormatPr defaultColWidth="9.1328125" defaultRowHeight="14.25" x14ac:dyDescent="0.45"/>
  <cols>
    <col min="1" max="1" width="10.73046875" style="5" customWidth="1"/>
    <col min="2" max="2" width="54.73046875" style="5" customWidth="1"/>
    <col min="3" max="3" width="60.3984375" style="5" customWidth="1"/>
    <col min="4" max="4" width="49" style="5" customWidth="1"/>
    <col min="5" max="5" width="35.1328125" style="5" customWidth="1"/>
    <col min="6" max="16384" width="9.1328125" style="5"/>
  </cols>
  <sheetData>
    <row r="1" spans="1:5" ht="93" customHeight="1" x14ac:dyDescent="0.45">
      <c r="A1" s="121" t="s">
        <v>0</v>
      </c>
      <c r="B1" s="122"/>
      <c r="C1" s="122"/>
      <c r="D1" s="122"/>
      <c r="E1" s="122"/>
    </row>
    <row r="2" spans="1:5" s="8" customFormat="1" ht="42.75" x14ac:dyDescent="0.45">
      <c r="A2" s="10" t="s">
        <v>1</v>
      </c>
      <c r="B2" s="10" t="s">
        <v>2</v>
      </c>
      <c r="C2" s="10" t="s">
        <v>3</v>
      </c>
      <c r="D2" s="10" t="s">
        <v>4</v>
      </c>
      <c r="E2" s="11" t="s">
        <v>5</v>
      </c>
    </row>
    <row r="3" spans="1:5" s="15" customFormat="1" ht="45.75" customHeight="1" x14ac:dyDescent="0.45">
      <c r="A3" s="12">
        <v>1</v>
      </c>
      <c r="B3" s="14" t="s">
        <v>6</v>
      </c>
      <c r="C3" s="13" t="s">
        <v>7</v>
      </c>
      <c r="D3" s="14" t="s">
        <v>8</v>
      </c>
      <c r="E3" s="13" t="s">
        <v>9</v>
      </c>
    </row>
    <row r="4" spans="1:5" ht="36" customHeight="1" x14ac:dyDescent="0.45">
      <c r="A4" s="12">
        <v>2</v>
      </c>
      <c r="B4" s="14" t="s">
        <v>10</v>
      </c>
      <c r="C4" s="14" t="s">
        <v>11</v>
      </c>
      <c r="D4" s="14" t="s">
        <v>12</v>
      </c>
      <c r="E4" s="13" t="s">
        <v>9</v>
      </c>
    </row>
    <row r="5" spans="1:5" ht="42.75" x14ac:dyDescent="0.45">
      <c r="A5" s="12">
        <v>3</v>
      </c>
      <c r="B5" s="14" t="s">
        <v>13</v>
      </c>
      <c r="C5" s="14" t="s">
        <v>14</v>
      </c>
      <c r="D5" s="14" t="s">
        <v>15</v>
      </c>
      <c r="E5" s="13" t="s">
        <v>9</v>
      </c>
    </row>
    <row r="6" spans="1:5" ht="69" customHeight="1" x14ac:dyDescent="0.45">
      <c r="A6" s="12">
        <v>4</v>
      </c>
      <c r="B6" s="14" t="s">
        <v>16</v>
      </c>
      <c r="C6" s="14" t="s">
        <v>14</v>
      </c>
      <c r="D6" s="14" t="s">
        <v>17</v>
      </c>
      <c r="E6" s="13" t="s">
        <v>18</v>
      </c>
    </row>
    <row r="7" spans="1:5" ht="22.5" customHeight="1" x14ac:dyDescent="0.45">
      <c r="A7" s="12">
        <v>5</v>
      </c>
      <c r="B7" s="14" t="s">
        <v>19</v>
      </c>
      <c r="C7" s="14" t="s">
        <v>20</v>
      </c>
      <c r="D7" s="14" t="s">
        <v>21</v>
      </c>
      <c r="E7" s="13" t="s">
        <v>22</v>
      </c>
    </row>
    <row r="8" spans="1:5" x14ac:dyDescent="0.45">
      <c r="A8" s="12">
        <v>6</v>
      </c>
      <c r="B8" s="4"/>
      <c r="C8" s="4"/>
      <c r="D8" s="4"/>
      <c r="E8" s="16"/>
    </row>
    <row r="9" spans="1:5" x14ac:dyDescent="0.45">
      <c r="A9" s="12">
        <v>7</v>
      </c>
      <c r="B9" s="4"/>
      <c r="C9" s="4"/>
      <c r="D9" s="4"/>
      <c r="E9" s="16"/>
    </row>
    <row r="10" spans="1:5" x14ac:dyDescent="0.45">
      <c r="A10" s="12">
        <v>8</v>
      </c>
      <c r="B10" s="4"/>
      <c r="C10" s="4"/>
      <c r="D10" s="4"/>
      <c r="E10" s="16"/>
    </row>
    <row r="11" spans="1:5" x14ac:dyDescent="0.45">
      <c r="A11" s="12">
        <v>9</v>
      </c>
      <c r="B11" s="4"/>
      <c r="C11" s="4"/>
      <c r="D11" s="4"/>
      <c r="E11" s="16"/>
    </row>
    <row r="12" spans="1:5" x14ac:dyDescent="0.45">
      <c r="A12" s="12">
        <v>10</v>
      </c>
      <c r="B12" s="4"/>
      <c r="C12" s="4"/>
      <c r="D12" s="4"/>
      <c r="E12" s="16"/>
    </row>
  </sheetData>
  <mergeCells count="1">
    <mergeCell ref="A1:E1"/>
  </mergeCells>
  <pageMargins left="0.7" right="0.7" top="0.75" bottom="0.75" header="0.3" footer="0.3"/>
  <pageSetup paperSize="9"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832A213-1083-4FB6-91DA-9AC967F8C6CC}">
          <x14:formula1>
            <xm:f>'Drop down lists'!$H$3:$H$7</xm:f>
          </x14:formula1>
          <xm:sqref>E3:E12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96DE9-87A4-4B54-BBB7-7A3D9BA1296F}">
  <sheetPr>
    <pageSetUpPr fitToPage="1"/>
  </sheetPr>
  <dimension ref="A1:E22"/>
  <sheetViews>
    <sheetView zoomScale="102" workbookViewId="0">
      <selection activeCell="C23" sqref="C23"/>
    </sheetView>
  </sheetViews>
  <sheetFormatPr defaultRowHeight="14.25" x14ac:dyDescent="0.45"/>
  <cols>
    <col min="1" max="1" width="48" customWidth="1"/>
    <col min="2" max="2" width="36.86328125" customWidth="1"/>
    <col min="3" max="3" width="76.73046875" customWidth="1"/>
    <col min="5" max="5" width="58.59765625" customWidth="1"/>
  </cols>
  <sheetData>
    <row r="1" spans="1:5" ht="105" customHeight="1" x14ac:dyDescent="0.45">
      <c r="A1" s="130" t="s">
        <v>23</v>
      </c>
      <c r="B1" s="131"/>
      <c r="C1" s="132"/>
      <c r="D1" s="64"/>
      <c r="E1" s="5"/>
    </row>
    <row r="2" spans="1:5" ht="18" customHeight="1" x14ac:dyDescent="0.45">
      <c r="A2" s="133"/>
      <c r="B2" s="134"/>
      <c r="C2" s="135"/>
      <c r="D2" s="64"/>
      <c r="E2" s="5"/>
    </row>
    <row r="3" spans="1:5" x14ac:dyDescent="0.45">
      <c r="A3" s="136" t="s">
        <v>24</v>
      </c>
      <c r="B3" s="138" t="s">
        <v>25</v>
      </c>
      <c r="C3" s="140" t="s">
        <v>26</v>
      </c>
      <c r="D3" s="142"/>
      <c r="E3" s="5"/>
    </row>
    <row r="4" spans="1:5" x14ac:dyDescent="0.45">
      <c r="A4" s="137"/>
      <c r="B4" s="139"/>
      <c r="C4" s="141"/>
      <c r="D4" s="142"/>
      <c r="E4" s="5"/>
    </row>
    <row r="5" spans="1:5" x14ac:dyDescent="0.45">
      <c r="A5" s="65" t="s">
        <v>27</v>
      </c>
      <c r="B5" s="111">
        <f>SUM('Planting Project 1'!E23,'Planting Project 2'!E23,'Planting Project 3'!E23,'Planting Project 4'!E23,'Street Tree Planting Project'!E23)</f>
        <v>42</v>
      </c>
      <c r="C5" s="7">
        <f>SUM('Planting Project 1'!I28,'Planting Project 2'!I28,'Planting Project 3'!I28,'Planting Project 4'!I28,'Street Tree Planting Project'!I28)</f>
        <v>3900</v>
      </c>
      <c r="D5" s="142"/>
      <c r="E5" s="123" t="s">
        <v>28</v>
      </c>
    </row>
    <row r="6" spans="1:5" x14ac:dyDescent="0.45">
      <c r="A6" s="66" t="s">
        <v>29</v>
      </c>
      <c r="B6" s="67"/>
      <c r="C6" s="68">
        <f>SUM('Planting Project 1'!I43,'Planting Project 2'!I43,'Planting Project 3'!I43,'Planting Project 4'!I43,'Street Tree Planting Project'!I43)</f>
        <v>17100</v>
      </c>
      <c r="D6" s="142"/>
      <c r="E6" s="124"/>
    </row>
    <row r="7" spans="1:5" x14ac:dyDescent="0.45">
      <c r="A7" s="69"/>
      <c r="B7" s="70"/>
      <c r="C7" s="91"/>
      <c r="D7" s="142"/>
      <c r="E7" s="124"/>
    </row>
    <row r="8" spans="1:5" ht="18" x14ac:dyDescent="0.55000000000000004">
      <c r="A8" s="71" t="s">
        <v>30</v>
      </c>
      <c r="B8" s="72"/>
      <c r="C8" s="73">
        <f>C5+C6</f>
        <v>21000</v>
      </c>
      <c r="D8" s="142"/>
      <c r="E8" s="124"/>
    </row>
    <row r="9" spans="1:5" ht="18" x14ac:dyDescent="0.55000000000000004">
      <c r="A9" s="126" t="s">
        <v>31</v>
      </c>
      <c r="B9" s="127"/>
      <c r="C9" s="73">
        <f>SUM('Planting Project 1'!E62,'Planting Project 2'!E62,'Planting Project 3'!E62,'Planting Project 4'!E62,'Street Tree Planting Project'!E62)</f>
        <v>12000</v>
      </c>
      <c r="D9" s="142"/>
      <c r="E9" s="124"/>
    </row>
    <row r="10" spans="1:5" ht="18" x14ac:dyDescent="0.55000000000000004">
      <c r="A10" s="128" t="s">
        <v>32</v>
      </c>
      <c r="B10" s="129"/>
      <c r="C10" s="74">
        <f>C8+C9</f>
        <v>33000</v>
      </c>
      <c r="D10" s="142"/>
      <c r="E10" s="125"/>
    </row>
    <row r="11" spans="1:5" x14ac:dyDescent="0.45">
      <c r="A11" s="75"/>
      <c r="B11" s="5"/>
      <c r="C11" s="5"/>
      <c r="D11" s="142"/>
      <c r="E11" s="5"/>
    </row>
    <row r="12" spans="1:5" x14ac:dyDescent="0.45">
      <c r="A12" s="5"/>
      <c r="B12" s="5"/>
      <c r="C12" s="5"/>
      <c r="D12" s="142"/>
      <c r="E12" s="5"/>
    </row>
    <row r="13" spans="1:5" x14ac:dyDescent="0.45">
      <c r="A13" s="5"/>
      <c r="B13" s="5"/>
      <c r="C13" s="5"/>
      <c r="D13" s="142"/>
      <c r="E13" s="5"/>
    </row>
    <row r="14" spans="1:5" x14ac:dyDescent="0.45">
      <c r="A14" s="5"/>
      <c r="B14" s="5"/>
      <c r="C14" s="5"/>
      <c r="D14" s="142"/>
      <c r="E14" s="5"/>
    </row>
    <row r="15" spans="1:5" x14ac:dyDescent="0.45">
      <c r="A15" s="5"/>
      <c r="B15" s="5"/>
      <c r="C15" s="5"/>
      <c r="D15" s="142"/>
      <c r="E15" s="5"/>
    </row>
    <row r="16" spans="1:5" x14ac:dyDescent="0.45">
      <c r="A16" s="5"/>
      <c r="B16" s="5"/>
      <c r="C16" s="5"/>
      <c r="D16" s="142"/>
      <c r="E16" s="5"/>
    </row>
    <row r="17" spans="1:5" x14ac:dyDescent="0.45">
      <c r="A17" s="5"/>
      <c r="B17" s="5"/>
      <c r="C17" s="5"/>
      <c r="D17" s="142"/>
      <c r="E17" s="5"/>
    </row>
    <row r="18" spans="1:5" x14ac:dyDescent="0.45">
      <c r="A18" s="5"/>
      <c r="B18" s="5"/>
      <c r="C18" s="5"/>
      <c r="D18" s="142"/>
      <c r="E18" s="5"/>
    </row>
    <row r="19" spans="1:5" x14ac:dyDescent="0.45">
      <c r="A19" s="5"/>
      <c r="B19" s="5"/>
      <c r="C19" s="5"/>
      <c r="D19" s="142"/>
      <c r="E19" s="5"/>
    </row>
    <row r="20" spans="1:5" x14ac:dyDescent="0.45">
      <c r="A20" s="5"/>
      <c r="B20" s="5"/>
      <c r="C20" s="5"/>
      <c r="D20" s="142"/>
      <c r="E20" s="5"/>
    </row>
    <row r="21" spans="1:5" x14ac:dyDescent="0.45">
      <c r="A21" s="5"/>
      <c r="B21" s="5"/>
      <c r="C21" s="5"/>
      <c r="D21" s="142"/>
      <c r="E21" s="5"/>
    </row>
    <row r="22" spans="1:5" x14ac:dyDescent="0.45">
      <c r="A22" s="5"/>
      <c r="B22" s="5"/>
      <c r="C22" s="5"/>
      <c r="D22" s="142"/>
      <c r="E22" s="5"/>
    </row>
  </sheetData>
  <mergeCells count="8">
    <mergeCell ref="E5:E10"/>
    <mergeCell ref="A9:B9"/>
    <mergeCell ref="A10:B10"/>
    <mergeCell ref="A1:C2"/>
    <mergeCell ref="A3:A4"/>
    <mergeCell ref="B3:B4"/>
    <mergeCell ref="C3:C4"/>
    <mergeCell ref="D3:D22"/>
  </mergeCells>
  <pageMargins left="0.7" right="0.7" top="0.75" bottom="0.75" header="0.3" footer="0.3"/>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1CA09-5345-4070-92D0-B74D4B4E3576}">
  <sheetPr>
    <tabColor theme="0"/>
    <pageSetUpPr fitToPage="1"/>
  </sheetPr>
  <dimension ref="A1:P63"/>
  <sheetViews>
    <sheetView showGridLines="0" topLeftCell="A39" zoomScale="85" zoomScaleNormal="85"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60.5" customHeight="1" x14ac:dyDescent="0.45">
      <c r="A1" s="151" t="s">
        <v>33</v>
      </c>
      <c r="B1" s="152"/>
      <c r="C1" s="153"/>
    </row>
    <row r="2" spans="1:9" ht="114.75" customHeight="1" x14ac:dyDescent="0.45">
      <c r="A2" s="154" t="s">
        <v>34</v>
      </c>
      <c r="B2" s="155"/>
      <c r="C2" s="155"/>
      <c r="D2" s="155"/>
      <c r="E2" s="155"/>
      <c r="F2" s="155"/>
      <c r="G2" s="156"/>
      <c r="H2" s="76"/>
      <c r="I2" s="76"/>
    </row>
    <row r="3" spans="1:9" ht="40.9" customHeight="1" x14ac:dyDescent="0.45">
      <c r="A3" s="112" t="s">
        <v>35</v>
      </c>
      <c r="B3" s="157" t="s">
        <v>36</v>
      </c>
      <c r="C3" s="157"/>
      <c r="D3" s="157"/>
      <c r="E3" s="157"/>
      <c r="F3" s="157"/>
      <c r="G3" s="158"/>
      <c r="H3" s="76"/>
      <c r="I3" s="76"/>
    </row>
    <row r="4" spans="1:9" x14ac:dyDescent="0.45">
      <c r="A4" s="159" t="s">
        <v>27</v>
      </c>
      <c r="B4" s="160"/>
      <c r="C4" s="160"/>
      <c r="D4" s="160"/>
      <c r="E4" s="160"/>
      <c r="F4" s="160"/>
      <c r="G4" s="161"/>
      <c r="H4" s="76"/>
      <c r="I4" s="76"/>
    </row>
    <row r="5" spans="1:9" ht="114" x14ac:dyDescent="0.45">
      <c r="A5" s="77" t="s">
        <v>37</v>
      </c>
      <c r="B5" s="77" t="s">
        <v>38</v>
      </c>
      <c r="C5" s="78" t="s">
        <v>39</v>
      </c>
      <c r="D5" s="77" t="s">
        <v>40</v>
      </c>
      <c r="E5" s="78" t="s">
        <v>41</v>
      </c>
      <c r="F5" s="113" t="s">
        <v>42</v>
      </c>
      <c r="G5" s="76"/>
    </row>
    <row r="6" spans="1:9" x14ac:dyDescent="0.45">
      <c r="A6" s="115" t="s">
        <v>43</v>
      </c>
      <c r="B6" s="58" t="s">
        <v>44</v>
      </c>
      <c r="C6" s="58" t="s">
        <v>45</v>
      </c>
      <c r="D6" s="59">
        <v>5</v>
      </c>
      <c r="E6" s="80"/>
      <c r="F6" s="83" t="s">
        <v>46</v>
      </c>
    </row>
    <row r="7" spans="1:9" x14ac:dyDescent="0.45">
      <c r="A7" s="79" t="s">
        <v>47</v>
      </c>
      <c r="B7" s="58" t="s">
        <v>48</v>
      </c>
      <c r="C7" s="58" t="s">
        <v>45</v>
      </c>
      <c r="D7" s="59">
        <v>2</v>
      </c>
      <c r="E7" s="83"/>
      <c r="F7" s="83" t="s">
        <v>46</v>
      </c>
    </row>
    <row r="8" spans="1:9" x14ac:dyDescent="0.45">
      <c r="A8" s="115" t="s">
        <v>49</v>
      </c>
      <c r="B8" s="58" t="s">
        <v>50</v>
      </c>
      <c r="C8" s="58" t="s">
        <v>45</v>
      </c>
      <c r="D8" s="59">
        <v>2</v>
      </c>
      <c r="E8" s="80"/>
      <c r="F8" s="83" t="s">
        <v>46</v>
      </c>
    </row>
    <row r="9" spans="1:9" x14ac:dyDescent="0.45">
      <c r="A9" s="79" t="s">
        <v>51</v>
      </c>
      <c r="B9" s="58" t="s">
        <v>52</v>
      </c>
      <c r="C9" s="58" t="s">
        <v>45</v>
      </c>
      <c r="D9" s="59">
        <v>6</v>
      </c>
      <c r="E9" s="80"/>
      <c r="F9" s="83" t="s">
        <v>46</v>
      </c>
    </row>
    <row r="10" spans="1:9" x14ac:dyDescent="0.45">
      <c r="A10" s="115" t="s">
        <v>53</v>
      </c>
      <c r="B10" s="58" t="s">
        <v>54</v>
      </c>
      <c r="C10" s="58" t="s">
        <v>45</v>
      </c>
      <c r="D10" s="59">
        <v>6</v>
      </c>
      <c r="E10" s="80"/>
      <c r="F10" s="83" t="s">
        <v>46</v>
      </c>
    </row>
    <row r="11" spans="1:9" x14ac:dyDescent="0.45">
      <c r="A11" s="79"/>
      <c r="B11" s="58"/>
      <c r="C11" s="58"/>
      <c r="D11" s="59"/>
      <c r="E11" s="80"/>
      <c r="F11" s="83"/>
    </row>
    <row r="12" spans="1:9" x14ac:dyDescent="0.45">
      <c r="A12" s="84"/>
      <c r="B12" s="60"/>
      <c r="C12" s="60"/>
      <c r="D12" s="61"/>
      <c r="E12" s="80"/>
      <c r="F12" s="80"/>
    </row>
    <row r="13" spans="1:9" x14ac:dyDescent="0.45">
      <c r="A13" s="84"/>
      <c r="B13" s="60"/>
      <c r="C13" s="60"/>
      <c r="D13" s="61"/>
      <c r="E13" s="80"/>
      <c r="F13" s="80"/>
    </row>
    <row r="14" spans="1:9" x14ac:dyDescent="0.45">
      <c r="A14" s="3"/>
      <c r="B14" s="60"/>
      <c r="C14" s="60"/>
      <c r="D14" s="61"/>
      <c r="E14" s="80"/>
      <c r="F14" s="80"/>
    </row>
    <row r="15" spans="1:9" x14ac:dyDescent="0.45">
      <c r="A15" s="84"/>
      <c r="B15" s="60"/>
      <c r="C15" s="60"/>
      <c r="D15" s="61"/>
      <c r="E15" s="80"/>
      <c r="F15" s="80"/>
    </row>
    <row r="16" spans="1:9" x14ac:dyDescent="0.45">
      <c r="A16" s="84"/>
      <c r="B16" s="60"/>
      <c r="C16" s="60"/>
      <c r="D16" s="61"/>
      <c r="E16" s="80"/>
      <c r="F16" s="80"/>
    </row>
    <row r="17" spans="1:16" x14ac:dyDescent="0.45">
      <c r="A17" s="84"/>
      <c r="B17" s="60"/>
      <c r="C17" s="60"/>
      <c r="D17" s="61"/>
      <c r="E17" s="80"/>
      <c r="F17" s="80"/>
    </row>
    <row r="18" spans="1:16" x14ac:dyDescent="0.45">
      <c r="A18" s="84"/>
      <c r="B18" s="60"/>
      <c r="C18" s="60"/>
      <c r="D18" s="61"/>
      <c r="E18" s="80"/>
      <c r="F18" s="80"/>
    </row>
    <row r="19" spans="1:16" x14ac:dyDescent="0.45">
      <c r="A19" s="84"/>
      <c r="B19" s="60"/>
      <c r="C19" s="60"/>
      <c r="D19" s="61"/>
      <c r="E19" s="80"/>
      <c r="F19" s="80"/>
    </row>
    <row r="20" spans="1:16" x14ac:dyDescent="0.45">
      <c r="A20" s="84"/>
      <c r="B20" s="60"/>
      <c r="C20" s="60"/>
      <c r="D20" s="61"/>
      <c r="E20" s="80"/>
      <c r="F20" s="80"/>
    </row>
    <row r="21" spans="1:16" x14ac:dyDescent="0.45">
      <c r="A21" s="84"/>
      <c r="B21" s="60"/>
      <c r="C21" s="60"/>
      <c r="D21" s="61"/>
      <c r="E21" s="80"/>
      <c r="F21" s="80"/>
    </row>
    <row r="22" spans="1:16" x14ac:dyDescent="0.45">
      <c r="A22" s="85" t="s">
        <v>55</v>
      </c>
      <c r="B22" s="86"/>
      <c r="C22" s="86"/>
      <c r="D22" s="87"/>
      <c r="E22" s="86"/>
      <c r="F22" s="86"/>
    </row>
    <row r="23" spans="1:16" x14ac:dyDescent="0.45">
      <c r="A23" s="162" t="s">
        <v>56</v>
      </c>
      <c r="B23" s="162"/>
      <c r="C23" s="162"/>
      <c r="D23" s="162"/>
      <c r="E23" s="9">
        <f>SUM(D6:D22)</f>
        <v>21</v>
      </c>
      <c r="F23" s="9"/>
      <c r="G23" s="82"/>
    </row>
    <row r="24" spans="1:16" ht="148.5" customHeight="1" x14ac:dyDescent="0.45">
      <c r="A24" s="143" t="s">
        <v>170</v>
      </c>
      <c r="B24" s="144"/>
      <c r="C24" s="144"/>
      <c r="D24" s="144"/>
      <c r="E24" s="144"/>
      <c r="F24" s="144"/>
      <c r="G24" s="144"/>
      <c r="H24" s="144"/>
      <c r="I24" s="150"/>
      <c r="P24" s="57"/>
    </row>
    <row r="26" spans="1:16" ht="21" customHeight="1" x14ac:dyDescent="0.45">
      <c r="A26" s="136" t="s">
        <v>57</v>
      </c>
      <c r="B26" s="148" t="s">
        <v>58</v>
      </c>
      <c r="C26" s="149"/>
      <c r="D26" s="148" t="s">
        <v>59</v>
      </c>
      <c r="E26" s="149"/>
      <c r="F26" s="148" t="s">
        <v>60</v>
      </c>
      <c r="G26" s="149"/>
      <c r="H26" s="138" t="s">
        <v>61</v>
      </c>
      <c r="I26" s="140" t="s">
        <v>26</v>
      </c>
    </row>
    <row r="27" spans="1:16" x14ac:dyDescent="0.45">
      <c r="A27" s="137"/>
      <c r="B27" s="17" t="s">
        <v>62</v>
      </c>
      <c r="C27" s="17" t="s">
        <v>63</v>
      </c>
      <c r="D27" s="17" t="s">
        <v>62</v>
      </c>
      <c r="E27" s="17" t="s">
        <v>63</v>
      </c>
      <c r="F27" s="17" t="s">
        <v>62</v>
      </c>
      <c r="G27" s="17" t="s">
        <v>63</v>
      </c>
      <c r="H27" s="139"/>
      <c r="I27" s="141"/>
    </row>
    <row r="28" spans="1:16" x14ac:dyDescent="0.45">
      <c r="A28" s="19" t="s">
        <v>27</v>
      </c>
      <c r="B28" s="6">
        <v>8</v>
      </c>
      <c r="C28" s="20">
        <v>750</v>
      </c>
      <c r="D28" s="6">
        <v>6</v>
      </c>
      <c r="E28" s="20">
        <v>550</v>
      </c>
      <c r="F28" s="6">
        <v>7</v>
      </c>
      <c r="G28" s="20">
        <v>650</v>
      </c>
      <c r="H28" s="18">
        <f>SUM(B28,D28,F28)</f>
        <v>21</v>
      </c>
      <c r="I28" s="7">
        <f>SUM(C28,E28,G28)</f>
        <v>1950</v>
      </c>
    </row>
    <row r="29" spans="1:16" x14ac:dyDescent="0.45">
      <c r="A29" s="96" t="s">
        <v>64</v>
      </c>
      <c r="B29" s="23" t="s">
        <v>65</v>
      </c>
      <c r="C29" s="24" t="s">
        <v>66</v>
      </c>
      <c r="D29" s="24" t="s">
        <v>67</v>
      </c>
      <c r="E29" s="24" t="s">
        <v>68</v>
      </c>
      <c r="F29" s="24" t="s">
        <v>69</v>
      </c>
      <c r="G29" s="24" t="s">
        <v>70</v>
      </c>
      <c r="H29" s="24" t="s">
        <v>71</v>
      </c>
      <c r="I29" s="23" t="s">
        <v>72</v>
      </c>
    </row>
    <row r="30" spans="1:16" x14ac:dyDescent="0.45">
      <c r="A30" s="25" t="s">
        <v>73</v>
      </c>
      <c r="B30" s="26"/>
      <c r="C30" s="27">
        <v>150</v>
      </c>
      <c r="D30" s="26"/>
      <c r="E30" s="27">
        <v>100</v>
      </c>
      <c r="F30" s="26"/>
      <c r="G30" s="27">
        <v>100</v>
      </c>
      <c r="H30" s="26"/>
      <c r="I30" s="28">
        <f>SUM(C30,E30,G30)</f>
        <v>350</v>
      </c>
    </row>
    <row r="31" spans="1:16" x14ac:dyDescent="0.45">
      <c r="A31" s="25" t="s">
        <v>74</v>
      </c>
      <c r="B31" s="29"/>
      <c r="C31" s="27">
        <v>50</v>
      </c>
      <c r="D31" s="29"/>
      <c r="E31" s="27">
        <v>50</v>
      </c>
      <c r="F31" s="29"/>
      <c r="G31" s="27">
        <v>100</v>
      </c>
      <c r="H31" s="29"/>
      <c r="I31" s="28">
        <f t="shared" ref="I31:I39" si="0">SUM(C31,E31,G31)</f>
        <v>200</v>
      </c>
    </row>
    <row r="32" spans="1:16" x14ac:dyDescent="0.45">
      <c r="A32" s="25" t="s">
        <v>75</v>
      </c>
      <c r="B32" s="29"/>
      <c r="C32" s="27">
        <v>250</v>
      </c>
      <c r="D32" s="29"/>
      <c r="E32" s="27">
        <v>150</v>
      </c>
      <c r="F32" s="29"/>
      <c r="G32" s="27">
        <v>10</v>
      </c>
      <c r="H32" s="29"/>
      <c r="I32" s="28">
        <f t="shared" si="0"/>
        <v>410</v>
      </c>
    </row>
    <row r="33" spans="1:9" x14ac:dyDescent="0.45">
      <c r="A33" s="25" t="s">
        <v>76</v>
      </c>
      <c r="B33" s="29"/>
      <c r="C33" s="27">
        <v>100</v>
      </c>
      <c r="D33" s="29"/>
      <c r="E33" s="27">
        <v>80</v>
      </c>
      <c r="F33" s="29"/>
      <c r="G33" s="27">
        <v>10</v>
      </c>
      <c r="H33" s="29"/>
      <c r="I33" s="28">
        <f t="shared" si="0"/>
        <v>190</v>
      </c>
    </row>
    <row r="34" spans="1:9" x14ac:dyDescent="0.45">
      <c r="A34" s="25" t="s">
        <v>77</v>
      </c>
      <c r="B34" s="29"/>
      <c r="C34" s="27">
        <v>150</v>
      </c>
      <c r="D34" s="29"/>
      <c r="E34" s="27">
        <v>150</v>
      </c>
      <c r="F34" s="29"/>
      <c r="G34" s="27">
        <v>150</v>
      </c>
      <c r="H34" s="29"/>
      <c r="I34" s="28">
        <f>SUM(C34,E34,G34)</f>
        <v>450</v>
      </c>
    </row>
    <row r="35" spans="1:9" x14ac:dyDescent="0.45">
      <c r="A35" s="25" t="s">
        <v>78</v>
      </c>
      <c r="B35" s="29"/>
      <c r="C35" s="27">
        <v>1450</v>
      </c>
      <c r="D35" s="29"/>
      <c r="E35" s="27">
        <v>1000</v>
      </c>
      <c r="F35" s="29"/>
      <c r="G35" s="27">
        <v>1000</v>
      </c>
      <c r="H35" s="29"/>
      <c r="I35" s="28">
        <f>SUM(C35,E35,G35)</f>
        <v>3450</v>
      </c>
    </row>
    <row r="36" spans="1:9" x14ac:dyDescent="0.45">
      <c r="A36" s="25" t="s">
        <v>79</v>
      </c>
      <c r="B36" s="114"/>
      <c r="C36" s="27">
        <v>1500</v>
      </c>
      <c r="D36" s="29"/>
      <c r="E36" s="27">
        <v>1000</v>
      </c>
      <c r="F36" s="29"/>
      <c r="G36" s="27">
        <v>1000</v>
      </c>
      <c r="H36" s="29"/>
      <c r="I36" s="28">
        <f t="shared" si="0"/>
        <v>3500</v>
      </c>
    </row>
    <row r="37" spans="1:9" x14ac:dyDescent="0.45">
      <c r="A37" s="30"/>
      <c r="B37" s="29"/>
      <c r="C37" s="28"/>
      <c r="D37" s="29"/>
      <c r="E37" s="28"/>
      <c r="F37" s="29"/>
      <c r="G37" s="28"/>
      <c r="H37" s="29"/>
      <c r="I37" s="28">
        <f t="shared" si="0"/>
        <v>0</v>
      </c>
    </row>
    <row r="38" spans="1:9" x14ac:dyDescent="0.45">
      <c r="A38" s="30"/>
      <c r="B38" s="29"/>
      <c r="C38" s="28"/>
      <c r="D38" s="29"/>
      <c r="E38" s="28"/>
      <c r="F38" s="29"/>
      <c r="G38" s="28"/>
      <c r="H38" s="29"/>
      <c r="I38" s="28">
        <f t="shared" si="0"/>
        <v>0</v>
      </c>
    </row>
    <row r="39" spans="1:9" x14ac:dyDescent="0.45">
      <c r="A39" s="30"/>
      <c r="B39" s="29"/>
      <c r="C39" s="28"/>
      <c r="D39" s="29"/>
      <c r="E39" s="28"/>
      <c r="F39" s="29"/>
      <c r="G39" s="28"/>
      <c r="H39" s="29"/>
      <c r="I39" s="28">
        <f t="shared" si="0"/>
        <v>0</v>
      </c>
    </row>
    <row r="40" spans="1:9" x14ac:dyDescent="0.45">
      <c r="A40" s="30"/>
      <c r="B40" s="29"/>
      <c r="C40" s="28"/>
      <c r="D40" s="29"/>
      <c r="E40" s="28"/>
      <c r="F40" s="29"/>
      <c r="G40" s="28"/>
      <c r="H40" s="29"/>
      <c r="I40" s="28"/>
    </row>
    <row r="41" spans="1:9" x14ac:dyDescent="0.45">
      <c r="A41" s="30"/>
      <c r="B41" s="29"/>
      <c r="C41" s="28"/>
      <c r="D41" s="29"/>
      <c r="E41" s="28"/>
      <c r="F41" s="29"/>
      <c r="G41" s="28"/>
      <c r="H41" s="29"/>
      <c r="I41" s="28"/>
    </row>
    <row r="42" spans="1:9" x14ac:dyDescent="0.45">
      <c r="A42" s="30"/>
      <c r="B42" s="29"/>
      <c r="C42" s="28"/>
      <c r="D42" s="29"/>
      <c r="E42" s="28"/>
      <c r="F42" s="29"/>
      <c r="G42" s="28"/>
      <c r="H42" s="29"/>
      <c r="I42" s="28"/>
    </row>
    <row r="43" spans="1:9" x14ac:dyDescent="0.45">
      <c r="A43" s="31" t="s">
        <v>80</v>
      </c>
      <c r="B43" s="29"/>
      <c r="C43" s="32">
        <f>SUM(Table127[Column2])</f>
        <v>3650</v>
      </c>
      <c r="D43" s="88"/>
      <c r="E43" s="32">
        <f>SUM(Table127[Column4])</f>
        <v>2530</v>
      </c>
      <c r="F43" s="88"/>
      <c r="G43" s="32">
        <f>SUM(Table127[Column6])</f>
        <v>2370</v>
      </c>
      <c r="H43" s="29"/>
      <c r="I43" s="33">
        <f>SUM(Table127[Column8])</f>
        <v>8550</v>
      </c>
    </row>
    <row r="44" spans="1:9" ht="24.75" customHeight="1" x14ac:dyDescent="0.55000000000000004">
      <c r="A44" s="34" t="s">
        <v>81</v>
      </c>
      <c r="B44" s="35"/>
      <c r="C44" s="36">
        <f>C28+C43</f>
        <v>4400</v>
      </c>
      <c r="D44" s="89"/>
      <c r="E44" s="36">
        <f>E28+E43</f>
        <v>3080</v>
      </c>
      <c r="F44" s="89"/>
      <c r="G44" s="36">
        <f>G28+G43</f>
        <v>3020</v>
      </c>
      <c r="H44" s="35"/>
      <c r="I44" s="37">
        <f>SUM(C44,E44,G44)</f>
        <v>10500</v>
      </c>
    </row>
    <row r="45" spans="1:9" ht="106.5" customHeight="1" x14ac:dyDescent="0.45">
      <c r="A45" s="143" t="s">
        <v>171</v>
      </c>
      <c r="B45" s="144"/>
      <c r="C45" s="144"/>
      <c r="D45" s="144"/>
      <c r="E45" s="144"/>
      <c r="F45" s="144"/>
      <c r="G45" s="144"/>
      <c r="H45" s="144"/>
      <c r="I45" s="145"/>
    </row>
    <row r="46" spans="1:9" x14ac:dyDescent="0.45">
      <c r="B46"/>
      <c r="C46"/>
      <c r="D46"/>
      <c r="E46"/>
      <c r="F46"/>
      <c r="G46"/>
      <c r="H46"/>
      <c r="I46" s="90"/>
    </row>
    <row r="47" spans="1:9" ht="14.25" customHeight="1" x14ac:dyDescent="0.45">
      <c r="A47" s="146" t="s">
        <v>82</v>
      </c>
      <c r="B47" s="99" t="s">
        <v>58</v>
      </c>
      <c r="C47" s="98" t="s">
        <v>59</v>
      </c>
      <c r="D47" s="94" t="s">
        <v>60</v>
      </c>
      <c r="E47" s="95" t="s">
        <v>26</v>
      </c>
    </row>
    <row r="48" spans="1:9" x14ac:dyDescent="0.45">
      <c r="A48" s="147"/>
      <c r="B48" s="92" t="s">
        <v>63</v>
      </c>
      <c r="C48" s="103" t="s">
        <v>63</v>
      </c>
      <c r="D48" s="17" t="s">
        <v>63</v>
      </c>
      <c r="E48" s="93"/>
    </row>
    <row r="49" spans="1:9" x14ac:dyDescent="0.45">
      <c r="A49" s="22" t="s">
        <v>83</v>
      </c>
      <c r="B49" s="24" t="s">
        <v>65</v>
      </c>
      <c r="C49" s="24" t="s">
        <v>66</v>
      </c>
      <c r="D49" s="24" t="s">
        <v>67</v>
      </c>
      <c r="E49" s="24" t="s">
        <v>68</v>
      </c>
    </row>
    <row r="50" spans="1:9" x14ac:dyDescent="0.45">
      <c r="A50" s="25" t="s">
        <v>84</v>
      </c>
      <c r="B50" s="100">
        <v>1000</v>
      </c>
      <c r="C50" s="27"/>
      <c r="D50" s="101"/>
      <c r="E50" s="28">
        <f t="shared" ref="E50:E59" si="1">SUM(B50,C50,D50)</f>
        <v>1000</v>
      </c>
    </row>
    <row r="51" spans="1:9" x14ac:dyDescent="0.45">
      <c r="A51" s="25" t="s">
        <v>85</v>
      </c>
      <c r="B51" s="100">
        <v>5000</v>
      </c>
      <c r="C51" s="27"/>
      <c r="D51" s="101"/>
      <c r="E51" s="28">
        <f t="shared" si="1"/>
        <v>5000</v>
      </c>
    </row>
    <row r="52" spans="1:9" x14ac:dyDescent="0.45">
      <c r="A52" s="25"/>
      <c r="B52" s="100"/>
      <c r="C52" s="27"/>
      <c r="D52" s="101"/>
      <c r="E52" s="28">
        <f t="shared" si="1"/>
        <v>0</v>
      </c>
    </row>
    <row r="53" spans="1:9" x14ac:dyDescent="0.45">
      <c r="A53" s="25"/>
      <c r="B53" s="100"/>
      <c r="C53" s="27"/>
      <c r="D53" s="101"/>
      <c r="E53" s="28">
        <f t="shared" si="1"/>
        <v>0</v>
      </c>
    </row>
    <row r="54" spans="1:9" x14ac:dyDescent="0.45">
      <c r="A54" s="25"/>
      <c r="B54" s="100"/>
      <c r="C54" s="27"/>
      <c r="D54" s="101"/>
      <c r="E54" s="28">
        <f t="shared" si="1"/>
        <v>0</v>
      </c>
    </row>
    <row r="55" spans="1:9" x14ac:dyDescent="0.45">
      <c r="A55" s="30"/>
      <c r="B55" s="101"/>
      <c r="C55" s="28"/>
      <c r="D55" s="101"/>
      <c r="E55" s="28">
        <f t="shared" si="1"/>
        <v>0</v>
      </c>
    </row>
    <row r="56" spans="1:9" x14ac:dyDescent="0.45">
      <c r="A56" s="30"/>
      <c r="B56" s="101"/>
      <c r="C56" s="28"/>
      <c r="D56" s="101"/>
      <c r="E56" s="28">
        <f>SUM(B56,C56,D56)</f>
        <v>0</v>
      </c>
    </row>
    <row r="57" spans="1:9" x14ac:dyDescent="0.45">
      <c r="A57" s="30"/>
      <c r="B57" s="101"/>
      <c r="C57" s="28"/>
      <c r="D57" s="101"/>
      <c r="E57" s="28">
        <f t="shared" si="1"/>
        <v>0</v>
      </c>
    </row>
    <row r="58" spans="1:9" x14ac:dyDescent="0.45">
      <c r="A58" s="105"/>
      <c r="B58" s="104"/>
      <c r="C58" s="101"/>
      <c r="D58" s="106"/>
      <c r="E58" s="28">
        <f t="shared" si="1"/>
        <v>0</v>
      </c>
    </row>
    <row r="59" spans="1:9" ht="14.45" customHeight="1" x14ac:dyDescent="0.45">
      <c r="A59" s="31"/>
      <c r="B59" s="104"/>
      <c r="C59" s="104"/>
      <c r="D59" s="7"/>
      <c r="E59" s="28">
        <f t="shared" si="1"/>
        <v>0</v>
      </c>
      <c r="I59" s="57"/>
    </row>
    <row r="60" spans="1:9" ht="108.75" customHeight="1" x14ac:dyDescent="0.45">
      <c r="A60" s="110" t="s">
        <v>86</v>
      </c>
      <c r="B60" s="109"/>
      <c r="C60" s="104"/>
      <c r="D60" s="108"/>
      <c r="E60" s="107">
        <f>SUM(B60,C60,D60)</f>
        <v>0</v>
      </c>
    </row>
    <row r="61" spans="1:9" x14ac:dyDescent="0.45">
      <c r="A61" s="31" t="s">
        <v>87</v>
      </c>
      <c r="B61" s="7"/>
      <c r="C61" s="32"/>
      <c r="D61" s="7"/>
      <c r="E61" s="33">
        <f>SUBTOTAL(109,Table12911[Column4])</f>
        <v>6000</v>
      </c>
    </row>
    <row r="62" spans="1:9" ht="18" x14ac:dyDescent="0.55000000000000004">
      <c r="A62" s="34" t="s">
        <v>88</v>
      </c>
      <c r="B62" s="102"/>
      <c r="C62" s="36"/>
      <c r="D62" s="101"/>
      <c r="E62" s="37">
        <f>E61</f>
        <v>6000</v>
      </c>
    </row>
    <row r="63" spans="1:9" ht="23.25" x14ac:dyDescent="0.7">
      <c r="A63" s="62" t="s">
        <v>89</v>
      </c>
      <c r="B63" s="38"/>
      <c r="C63" s="38"/>
      <c r="D63" s="38"/>
      <c r="E63" s="63">
        <f>I44+E62</f>
        <v>16500</v>
      </c>
    </row>
  </sheetData>
  <mergeCells count="14">
    <mergeCell ref="A24:I24"/>
    <mergeCell ref="A1:C1"/>
    <mergeCell ref="A2:G2"/>
    <mergeCell ref="B3:G3"/>
    <mergeCell ref="A4:G4"/>
    <mergeCell ref="A23:D23"/>
    <mergeCell ref="A45:I45"/>
    <mergeCell ref="A47:A48"/>
    <mergeCell ref="A26:A27"/>
    <mergeCell ref="B26:C26"/>
    <mergeCell ref="D26:E26"/>
    <mergeCell ref="F26:G26"/>
    <mergeCell ref="H26:H27"/>
    <mergeCell ref="I26:I27"/>
  </mergeCells>
  <dataValidations count="2">
    <dataValidation type="list" allowBlank="1" showInputMessage="1" showErrorMessage="1" sqref="A30:A42" xr:uid="{831D6D40-0B11-4B22-AF04-FAE82DFE8ABB}">
      <formula1>Stream1Inclusions</formula1>
    </dataValidation>
    <dataValidation type="list" allowBlank="1" showInputMessage="1" showErrorMessage="1" sqref="A50:A60" xr:uid="{FE8F5E2F-A38E-4C8E-9C0A-E6E9194FA7DB}">
      <formula1>SupplementaryInclusions</formula1>
    </dataValidation>
  </dataValidations>
  <pageMargins left="0.7" right="0.7" top="0.75" bottom="0.75" header="0.3" footer="0.3"/>
  <pageSetup paperSize="9" fitToHeight="0"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996E2C32-9CBD-4EDB-A215-292AC608593A}">
          <x14:formula1>
            <xm:f>'Drop down lists'!$D$3:$D$5</xm:f>
          </x14:formula1>
          <xm:sqref>C6:C22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C0F2F-4BD6-467D-9ACF-E10C98227442}">
  <sheetPr>
    <pageSetUpPr fitToPage="1"/>
  </sheetPr>
  <dimension ref="A1:P63"/>
  <sheetViews>
    <sheetView showGridLines="0" topLeftCell="A33" zoomScale="83" zoomScaleNormal="100" workbookViewId="0">
      <selection activeCell="A24" sqref="A24:I24"/>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60.5" customHeight="1" x14ac:dyDescent="0.45">
      <c r="A1" s="163" t="s">
        <v>90</v>
      </c>
      <c r="B1" s="164"/>
      <c r="C1" s="165"/>
    </row>
    <row r="2" spans="1:9" ht="113.25" customHeight="1" x14ac:dyDescent="0.45">
      <c r="A2" s="169" t="s">
        <v>91</v>
      </c>
      <c r="B2" s="170"/>
      <c r="C2" s="170"/>
      <c r="D2" s="170"/>
      <c r="E2" s="170"/>
      <c r="F2" s="170"/>
      <c r="G2" s="171"/>
      <c r="H2" s="76"/>
      <c r="I2" s="76"/>
    </row>
    <row r="3" spans="1:9" ht="40.9" customHeight="1" x14ac:dyDescent="0.45">
      <c r="A3" s="112" t="s">
        <v>92</v>
      </c>
      <c r="B3" s="157" t="s">
        <v>36</v>
      </c>
      <c r="C3" s="157"/>
      <c r="D3" s="157"/>
      <c r="E3" s="157"/>
      <c r="F3" s="157"/>
      <c r="G3" s="158"/>
      <c r="H3" s="76"/>
      <c r="I3" s="76"/>
    </row>
    <row r="4" spans="1:9" x14ac:dyDescent="0.45">
      <c r="A4" s="159" t="s">
        <v>27</v>
      </c>
      <c r="B4" s="160"/>
      <c r="C4" s="160"/>
      <c r="D4" s="160"/>
      <c r="E4" s="160"/>
      <c r="F4" s="160"/>
      <c r="G4" s="161"/>
      <c r="H4" s="76"/>
      <c r="I4" s="76"/>
    </row>
    <row r="5" spans="1:9" ht="114" x14ac:dyDescent="0.45">
      <c r="A5" s="77" t="s">
        <v>37</v>
      </c>
      <c r="B5" s="77" t="s">
        <v>38</v>
      </c>
      <c r="C5" s="78" t="s">
        <v>39</v>
      </c>
      <c r="D5" s="77" t="s">
        <v>40</v>
      </c>
      <c r="E5" s="78" t="s">
        <v>41</v>
      </c>
      <c r="F5" s="76"/>
      <c r="G5" s="76"/>
    </row>
    <row r="6" spans="1:9" x14ac:dyDescent="0.45">
      <c r="A6" s="79" t="s">
        <v>93</v>
      </c>
      <c r="B6" s="58" t="s">
        <v>94</v>
      </c>
      <c r="C6" s="58" t="s">
        <v>45</v>
      </c>
      <c r="D6" s="59">
        <v>2</v>
      </c>
      <c r="E6" s="80"/>
    </row>
    <row r="7" spans="1:9" ht="142.5" x14ac:dyDescent="0.45">
      <c r="A7" s="79" t="s">
        <v>95</v>
      </c>
      <c r="B7" s="58" t="s">
        <v>96</v>
      </c>
      <c r="C7" s="58" t="s">
        <v>45</v>
      </c>
      <c r="D7" s="59">
        <v>8</v>
      </c>
      <c r="E7" s="83" t="s">
        <v>97</v>
      </c>
    </row>
    <row r="8" spans="1:9" x14ac:dyDescent="0.45">
      <c r="A8" s="79" t="s">
        <v>98</v>
      </c>
      <c r="B8" s="58" t="s">
        <v>99</v>
      </c>
      <c r="C8" s="58" t="s">
        <v>45</v>
      </c>
      <c r="D8" s="59">
        <v>8</v>
      </c>
      <c r="E8" s="80"/>
    </row>
    <row r="9" spans="1:9" x14ac:dyDescent="0.45">
      <c r="A9" s="79" t="s">
        <v>51</v>
      </c>
      <c r="B9" s="58" t="s">
        <v>52</v>
      </c>
      <c r="C9" s="58" t="s">
        <v>45</v>
      </c>
      <c r="D9" s="59">
        <v>1</v>
      </c>
      <c r="E9" s="80"/>
    </row>
    <row r="10" spans="1:9" x14ac:dyDescent="0.45">
      <c r="A10" s="79" t="s">
        <v>100</v>
      </c>
      <c r="B10" s="58" t="s">
        <v>101</v>
      </c>
      <c r="C10" s="58" t="s">
        <v>45</v>
      </c>
      <c r="D10" s="59">
        <v>2</v>
      </c>
      <c r="E10" s="80"/>
    </row>
    <row r="11" spans="1:9" x14ac:dyDescent="0.45">
      <c r="A11" s="79" t="s">
        <v>102</v>
      </c>
      <c r="B11" s="58" t="s">
        <v>103</v>
      </c>
      <c r="C11" s="58" t="s">
        <v>45</v>
      </c>
      <c r="D11" s="59">
        <v>1</v>
      </c>
      <c r="E11" s="80"/>
    </row>
    <row r="12" spans="1:9" x14ac:dyDescent="0.45">
      <c r="A12" s="84"/>
      <c r="B12" s="60"/>
      <c r="C12" s="60"/>
      <c r="D12" s="61"/>
      <c r="E12" s="80"/>
    </row>
    <row r="13" spans="1:9" x14ac:dyDescent="0.45">
      <c r="A13" s="84"/>
      <c r="B13" s="60"/>
      <c r="C13" s="60"/>
      <c r="D13" s="61"/>
      <c r="E13" s="80"/>
    </row>
    <row r="14" spans="1:9" x14ac:dyDescent="0.45">
      <c r="A14" s="84"/>
      <c r="B14" s="60"/>
      <c r="C14" s="60"/>
      <c r="D14" s="61"/>
      <c r="E14" s="80"/>
    </row>
    <row r="15" spans="1:9" x14ac:dyDescent="0.45">
      <c r="A15" s="84"/>
      <c r="B15" s="60"/>
      <c r="C15" s="60"/>
      <c r="D15" s="61"/>
      <c r="E15" s="80"/>
    </row>
    <row r="16" spans="1:9" x14ac:dyDescent="0.45">
      <c r="A16" s="84"/>
      <c r="B16" s="60"/>
      <c r="C16" s="60"/>
      <c r="D16" s="61"/>
      <c r="E16" s="80"/>
    </row>
    <row r="17" spans="1:16" x14ac:dyDescent="0.45">
      <c r="A17" s="84"/>
      <c r="B17" s="60"/>
      <c r="C17" s="60"/>
      <c r="D17" s="61"/>
      <c r="E17" s="80"/>
    </row>
    <row r="18" spans="1:16" x14ac:dyDescent="0.45">
      <c r="A18" s="84"/>
      <c r="B18" s="60"/>
      <c r="C18" s="60"/>
      <c r="D18" s="61"/>
      <c r="E18" s="80"/>
    </row>
    <row r="19" spans="1:16" x14ac:dyDescent="0.45">
      <c r="A19" s="84"/>
      <c r="B19" s="60"/>
      <c r="C19" s="60"/>
      <c r="D19" s="61"/>
      <c r="E19" s="80"/>
    </row>
    <row r="20" spans="1:16" x14ac:dyDescent="0.45">
      <c r="A20" s="84"/>
      <c r="B20" s="60"/>
      <c r="C20" s="60"/>
      <c r="D20" s="61"/>
      <c r="E20" s="80"/>
    </row>
    <row r="21" spans="1:16" x14ac:dyDescent="0.45">
      <c r="A21" s="84"/>
      <c r="B21" s="60"/>
      <c r="C21" s="60"/>
      <c r="D21" s="61"/>
      <c r="E21" s="80"/>
    </row>
    <row r="22" spans="1:16" x14ac:dyDescent="0.45">
      <c r="A22" s="85" t="s">
        <v>55</v>
      </c>
      <c r="B22" s="86"/>
      <c r="C22" s="86"/>
      <c r="D22" s="87"/>
      <c r="E22" s="86"/>
    </row>
    <row r="23" spans="1:16" x14ac:dyDescent="0.45">
      <c r="A23" s="162" t="s">
        <v>56</v>
      </c>
      <c r="B23" s="162"/>
      <c r="C23" s="162"/>
      <c r="D23" s="162"/>
      <c r="E23" s="9">
        <v>21</v>
      </c>
      <c r="F23" s="81"/>
      <c r="G23" s="82"/>
    </row>
    <row r="24" spans="1:16" ht="142.5" customHeight="1" x14ac:dyDescent="0.45">
      <c r="A24" s="166" t="s">
        <v>174</v>
      </c>
      <c r="B24" s="167"/>
      <c r="C24" s="167"/>
      <c r="D24" s="167"/>
      <c r="E24" s="167"/>
      <c r="F24" s="167"/>
      <c r="G24" s="167"/>
      <c r="H24" s="167"/>
      <c r="I24" s="168"/>
      <c r="P24" s="57"/>
    </row>
    <row r="26" spans="1:16" ht="21" customHeight="1" x14ac:dyDescent="0.45">
      <c r="A26" s="136" t="s">
        <v>57</v>
      </c>
      <c r="B26" s="148" t="s">
        <v>58</v>
      </c>
      <c r="C26" s="149"/>
      <c r="D26" s="148" t="s">
        <v>59</v>
      </c>
      <c r="E26" s="149"/>
      <c r="F26" s="148" t="s">
        <v>60</v>
      </c>
      <c r="G26" s="149"/>
      <c r="H26" s="138" t="s">
        <v>61</v>
      </c>
      <c r="I26" s="140" t="s">
        <v>26</v>
      </c>
    </row>
    <row r="27" spans="1:16" x14ac:dyDescent="0.45">
      <c r="A27" s="137"/>
      <c r="B27" s="17" t="s">
        <v>62</v>
      </c>
      <c r="C27" s="17" t="s">
        <v>63</v>
      </c>
      <c r="D27" s="17" t="s">
        <v>62</v>
      </c>
      <c r="E27" s="17" t="s">
        <v>63</v>
      </c>
      <c r="F27" s="17" t="s">
        <v>62</v>
      </c>
      <c r="G27" s="17" t="s">
        <v>63</v>
      </c>
      <c r="H27" s="139"/>
      <c r="I27" s="141"/>
    </row>
    <row r="28" spans="1:16" x14ac:dyDescent="0.45">
      <c r="A28" s="19" t="s">
        <v>27</v>
      </c>
      <c r="B28" s="6">
        <v>8</v>
      </c>
      <c r="C28" s="20">
        <v>750</v>
      </c>
      <c r="D28" s="6">
        <v>6</v>
      </c>
      <c r="E28" s="20">
        <v>550</v>
      </c>
      <c r="F28" s="6">
        <v>7</v>
      </c>
      <c r="G28" s="20">
        <v>650</v>
      </c>
      <c r="H28" s="18">
        <f>SUM(B28,D28,F28)</f>
        <v>21</v>
      </c>
      <c r="I28" s="7">
        <f>SUM(C28,E28,G28)</f>
        <v>1950</v>
      </c>
    </row>
    <row r="29" spans="1:16" x14ac:dyDescent="0.45">
      <c r="A29" s="96" t="s">
        <v>64</v>
      </c>
      <c r="B29" s="23" t="s">
        <v>65</v>
      </c>
      <c r="C29" s="24" t="s">
        <v>66</v>
      </c>
      <c r="D29" s="24" t="s">
        <v>67</v>
      </c>
      <c r="E29" s="24" t="s">
        <v>104</v>
      </c>
      <c r="F29" s="24" t="s">
        <v>69</v>
      </c>
      <c r="G29" s="24" t="s">
        <v>70</v>
      </c>
      <c r="H29" s="24" t="s">
        <v>71</v>
      </c>
      <c r="I29" s="23" t="s">
        <v>72</v>
      </c>
    </row>
    <row r="30" spans="1:16" x14ac:dyDescent="0.45">
      <c r="A30" s="25" t="s">
        <v>73</v>
      </c>
      <c r="B30" s="26"/>
      <c r="C30" s="27">
        <v>150</v>
      </c>
      <c r="D30" s="26"/>
      <c r="E30" s="27">
        <v>100</v>
      </c>
      <c r="F30" s="26"/>
      <c r="G30" s="27">
        <v>100</v>
      </c>
      <c r="H30" s="26"/>
      <c r="I30" s="28">
        <f>SUM(C30,E30,G30)</f>
        <v>350</v>
      </c>
    </row>
    <row r="31" spans="1:16" x14ac:dyDescent="0.45">
      <c r="A31" s="25" t="s">
        <v>74</v>
      </c>
      <c r="B31" s="29"/>
      <c r="C31" s="27">
        <v>50</v>
      </c>
      <c r="D31" s="29"/>
      <c r="E31" s="27">
        <v>50</v>
      </c>
      <c r="F31" s="29"/>
      <c r="G31" s="27">
        <v>100</v>
      </c>
      <c r="H31" s="29"/>
      <c r="I31" s="28">
        <f t="shared" ref="I31:I39" si="0">SUM(C31,E31,G31)</f>
        <v>200</v>
      </c>
    </row>
    <row r="32" spans="1:16" x14ac:dyDescent="0.45">
      <c r="A32" s="25" t="s">
        <v>75</v>
      </c>
      <c r="B32" s="29"/>
      <c r="C32" s="27">
        <v>250</v>
      </c>
      <c r="D32" s="29"/>
      <c r="E32" s="27">
        <v>150</v>
      </c>
      <c r="F32" s="29"/>
      <c r="G32" s="27">
        <v>10</v>
      </c>
      <c r="H32" s="29"/>
      <c r="I32" s="28">
        <f t="shared" si="0"/>
        <v>410</v>
      </c>
    </row>
    <row r="33" spans="1:9" x14ac:dyDescent="0.45">
      <c r="A33" s="25" t="s">
        <v>76</v>
      </c>
      <c r="B33" s="29"/>
      <c r="C33" s="27">
        <v>100</v>
      </c>
      <c r="D33" s="29"/>
      <c r="E33" s="27">
        <v>80</v>
      </c>
      <c r="F33" s="29"/>
      <c r="G33" s="27">
        <v>10</v>
      </c>
      <c r="H33" s="29"/>
      <c r="I33" s="28">
        <f t="shared" si="0"/>
        <v>190</v>
      </c>
    </row>
    <row r="34" spans="1:9" x14ac:dyDescent="0.45">
      <c r="A34" s="25" t="s">
        <v>77</v>
      </c>
      <c r="B34" s="29"/>
      <c r="C34" s="27">
        <v>150</v>
      </c>
      <c r="D34" s="29"/>
      <c r="E34" s="27">
        <v>150</v>
      </c>
      <c r="F34" s="29"/>
      <c r="G34" s="27">
        <v>150</v>
      </c>
      <c r="H34" s="29"/>
      <c r="I34" s="28">
        <f>SUM(C34,E34,G34)</f>
        <v>450</v>
      </c>
    </row>
    <row r="35" spans="1:9" x14ac:dyDescent="0.45">
      <c r="A35" s="25" t="s">
        <v>78</v>
      </c>
      <c r="B35" s="29"/>
      <c r="C35" s="27">
        <v>1450</v>
      </c>
      <c r="D35" s="29"/>
      <c r="E35" s="27">
        <v>1000</v>
      </c>
      <c r="F35" s="114"/>
      <c r="G35" s="27">
        <v>1000</v>
      </c>
      <c r="H35" s="29"/>
      <c r="I35" s="28">
        <f>SUM(C35,E35,G35)</f>
        <v>3450</v>
      </c>
    </row>
    <row r="36" spans="1:9" x14ac:dyDescent="0.45">
      <c r="A36" s="25" t="s">
        <v>79</v>
      </c>
      <c r="B36" s="29"/>
      <c r="C36" s="27">
        <v>1500</v>
      </c>
      <c r="D36" s="29"/>
      <c r="E36" s="27">
        <v>1000</v>
      </c>
      <c r="F36" s="114"/>
      <c r="G36" s="27">
        <v>1000</v>
      </c>
      <c r="H36" s="29"/>
      <c r="I36" s="28">
        <f t="shared" si="0"/>
        <v>3500</v>
      </c>
    </row>
    <row r="37" spans="1:9" x14ac:dyDescent="0.45">
      <c r="A37" s="30"/>
      <c r="B37" s="29"/>
      <c r="C37" s="28"/>
      <c r="D37" s="29"/>
      <c r="E37" s="28"/>
      <c r="F37" s="29"/>
      <c r="G37" s="28"/>
      <c r="H37" s="29"/>
      <c r="I37" s="28">
        <f t="shared" si="0"/>
        <v>0</v>
      </c>
    </row>
    <row r="38" spans="1:9" x14ac:dyDescent="0.45">
      <c r="A38" s="30"/>
      <c r="B38" s="29"/>
      <c r="C38" s="28"/>
      <c r="D38" s="29"/>
      <c r="E38" s="28"/>
      <c r="F38" s="29"/>
      <c r="G38" s="28"/>
      <c r="H38" s="29"/>
      <c r="I38" s="28">
        <f t="shared" si="0"/>
        <v>0</v>
      </c>
    </row>
    <row r="39" spans="1:9" x14ac:dyDescent="0.45">
      <c r="A39" s="30"/>
      <c r="B39" s="29"/>
      <c r="C39" s="28"/>
      <c r="D39" s="29"/>
      <c r="E39" s="28"/>
      <c r="F39" s="29"/>
      <c r="G39" s="28"/>
      <c r="H39" s="29"/>
      <c r="I39" s="28">
        <f t="shared" si="0"/>
        <v>0</v>
      </c>
    </row>
    <row r="40" spans="1:9" x14ac:dyDescent="0.45">
      <c r="A40" s="30"/>
      <c r="B40" s="29"/>
      <c r="C40" s="28"/>
      <c r="D40" s="29"/>
      <c r="E40" s="28"/>
      <c r="F40" s="29"/>
      <c r="G40" s="28"/>
      <c r="H40" s="29"/>
      <c r="I40" s="28"/>
    </row>
    <row r="41" spans="1:9" x14ac:dyDescent="0.45">
      <c r="A41" s="30"/>
      <c r="B41" s="29"/>
      <c r="C41" s="28"/>
      <c r="D41" s="29"/>
      <c r="E41" s="28"/>
      <c r="F41" s="29"/>
      <c r="G41" s="28"/>
      <c r="H41" s="29"/>
      <c r="I41" s="28"/>
    </row>
    <row r="42" spans="1:9" x14ac:dyDescent="0.45">
      <c r="A42" s="30"/>
      <c r="B42" s="29"/>
      <c r="C42" s="28"/>
      <c r="D42" s="29"/>
      <c r="E42" s="28"/>
      <c r="F42" s="29"/>
      <c r="G42" s="28"/>
      <c r="H42" s="29"/>
      <c r="I42" s="28"/>
    </row>
    <row r="43" spans="1:9" x14ac:dyDescent="0.45">
      <c r="A43" s="31" t="s">
        <v>80</v>
      </c>
      <c r="B43" s="29"/>
      <c r="C43" s="32">
        <f>SUM(Table12[Column2])</f>
        <v>3650</v>
      </c>
      <c r="D43" s="88"/>
      <c r="E43" s="32">
        <f>SUM(Table12[\])</f>
        <v>2530</v>
      </c>
      <c r="F43" s="88"/>
      <c r="G43" s="32">
        <f>SUM(Table12[Column6])</f>
        <v>2370</v>
      </c>
      <c r="H43" s="29"/>
      <c r="I43" s="33">
        <f>SUM(Table12[Column8])</f>
        <v>8550</v>
      </c>
    </row>
    <row r="44" spans="1:9" ht="24.75" customHeight="1" x14ac:dyDescent="0.55000000000000004">
      <c r="A44" s="34" t="s">
        <v>105</v>
      </c>
      <c r="B44" s="35"/>
      <c r="C44" s="36">
        <f>C28+C43</f>
        <v>4400</v>
      </c>
      <c r="D44" s="89"/>
      <c r="E44" s="36">
        <f>E28+E43</f>
        <v>3080</v>
      </c>
      <c r="F44" s="89"/>
      <c r="G44" s="36">
        <f>G28+G43</f>
        <v>3020</v>
      </c>
      <c r="H44" s="35"/>
      <c r="I44" s="37">
        <f>SUM(C44,E44,G44)</f>
        <v>10500</v>
      </c>
    </row>
    <row r="45" spans="1:9" ht="135.75" customHeight="1" x14ac:dyDescent="0.45">
      <c r="A45" s="143" t="s">
        <v>172</v>
      </c>
      <c r="B45" s="144"/>
      <c r="C45" s="144"/>
      <c r="D45" s="144"/>
      <c r="E45" s="144"/>
      <c r="F45" s="144"/>
      <c r="G45" s="144"/>
      <c r="H45" s="144"/>
      <c r="I45" s="145"/>
    </row>
    <row r="46" spans="1:9" x14ac:dyDescent="0.45">
      <c r="B46"/>
      <c r="C46"/>
      <c r="D46"/>
      <c r="E46"/>
      <c r="F46"/>
      <c r="G46"/>
      <c r="H46"/>
      <c r="I46" s="90"/>
    </row>
    <row r="47" spans="1:9" ht="14.25" customHeight="1" x14ac:dyDescent="0.45">
      <c r="A47" s="146" t="s">
        <v>82</v>
      </c>
      <c r="B47" s="99" t="s">
        <v>58</v>
      </c>
      <c r="C47" s="98" t="s">
        <v>59</v>
      </c>
      <c r="D47" s="94" t="s">
        <v>60</v>
      </c>
      <c r="E47" s="95" t="s">
        <v>26</v>
      </c>
    </row>
    <row r="48" spans="1:9" x14ac:dyDescent="0.45">
      <c r="A48" s="147"/>
      <c r="B48" s="92" t="s">
        <v>63</v>
      </c>
      <c r="C48" s="103" t="s">
        <v>63</v>
      </c>
      <c r="D48" s="17" t="s">
        <v>63</v>
      </c>
      <c r="E48" s="93"/>
    </row>
    <row r="49" spans="1:9" x14ac:dyDescent="0.45">
      <c r="A49" s="22" t="s">
        <v>83</v>
      </c>
      <c r="B49" s="24" t="s">
        <v>65</v>
      </c>
      <c r="C49" s="24" t="s">
        <v>66</v>
      </c>
      <c r="D49" s="24" t="s">
        <v>67</v>
      </c>
      <c r="E49" s="24" t="s">
        <v>68</v>
      </c>
    </row>
    <row r="50" spans="1:9" x14ac:dyDescent="0.45">
      <c r="A50" s="25" t="s">
        <v>84</v>
      </c>
      <c r="B50" s="100">
        <v>1000</v>
      </c>
      <c r="C50" s="27"/>
      <c r="D50" s="101"/>
      <c r="E50" s="28">
        <f t="shared" ref="E50:E59" si="1">SUM(B50,C50,D50)</f>
        <v>1000</v>
      </c>
    </row>
    <row r="51" spans="1:9" x14ac:dyDescent="0.45">
      <c r="A51" s="25" t="s">
        <v>85</v>
      </c>
      <c r="B51" s="100">
        <v>5000</v>
      </c>
      <c r="C51" s="27"/>
      <c r="D51" s="101"/>
      <c r="E51" s="28">
        <f t="shared" si="1"/>
        <v>5000</v>
      </c>
    </row>
    <row r="52" spans="1:9" x14ac:dyDescent="0.45">
      <c r="A52" s="25"/>
      <c r="B52" s="100"/>
      <c r="C52" s="27"/>
      <c r="D52" s="101"/>
      <c r="E52" s="28">
        <f t="shared" si="1"/>
        <v>0</v>
      </c>
    </row>
    <row r="53" spans="1:9" x14ac:dyDescent="0.45">
      <c r="A53" s="25"/>
      <c r="B53" s="100"/>
      <c r="C53" s="27"/>
      <c r="D53" s="101"/>
      <c r="E53" s="28">
        <f t="shared" si="1"/>
        <v>0</v>
      </c>
    </row>
    <row r="54" spans="1:9" x14ac:dyDescent="0.45">
      <c r="A54" s="25"/>
      <c r="B54" s="100"/>
      <c r="C54" s="27"/>
      <c r="D54" s="101"/>
      <c r="E54" s="28">
        <f t="shared" si="1"/>
        <v>0</v>
      </c>
    </row>
    <row r="55" spans="1:9" x14ac:dyDescent="0.45">
      <c r="A55" s="30"/>
      <c r="B55" s="101"/>
      <c r="C55" s="28"/>
      <c r="D55" s="101"/>
      <c r="E55" s="28">
        <f t="shared" si="1"/>
        <v>0</v>
      </c>
    </row>
    <row r="56" spans="1:9" x14ac:dyDescent="0.45">
      <c r="A56" s="30"/>
      <c r="B56" s="101"/>
      <c r="C56" s="28"/>
      <c r="D56" s="101"/>
      <c r="E56" s="28">
        <f>SUM(B56,C56,D56)</f>
        <v>0</v>
      </c>
    </row>
    <row r="57" spans="1:9" x14ac:dyDescent="0.45">
      <c r="A57" s="30"/>
      <c r="B57" s="101"/>
      <c r="C57" s="28"/>
      <c r="D57" s="101"/>
      <c r="E57" s="28">
        <f t="shared" si="1"/>
        <v>0</v>
      </c>
    </row>
    <row r="58" spans="1:9" x14ac:dyDescent="0.45">
      <c r="A58" s="105"/>
      <c r="B58" s="104"/>
      <c r="C58" s="101"/>
      <c r="D58" s="106"/>
      <c r="E58" s="28">
        <f t="shared" si="1"/>
        <v>0</v>
      </c>
    </row>
    <row r="59" spans="1:9" ht="14.45" customHeight="1" x14ac:dyDescent="0.45">
      <c r="A59" s="31"/>
      <c r="B59" s="104"/>
      <c r="C59" s="104"/>
      <c r="D59" s="7"/>
      <c r="E59" s="28">
        <f t="shared" si="1"/>
        <v>0</v>
      </c>
      <c r="I59" s="57"/>
    </row>
    <row r="60" spans="1:9" ht="108.75" customHeight="1" x14ac:dyDescent="0.45">
      <c r="A60" s="110" t="s">
        <v>106</v>
      </c>
      <c r="B60" s="109"/>
      <c r="C60" s="104"/>
      <c r="D60" s="108"/>
      <c r="E60" s="107">
        <f>SUM(B60,C60,D60)</f>
        <v>0</v>
      </c>
    </row>
    <row r="61" spans="1:9" x14ac:dyDescent="0.45">
      <c r="A61" s="31" t="s">
        <v>87</v>
      </c>
      <c r="B61" s="7"/>
      <c r="C61" s="32"/>
      <c r="D61" s="7"/>
      <c r="E61" s="33">
        <f>SUBTOTAL(109,Table129[Column4])</f>
        <v>6000</v>
      </c>
    </row>
    <row r="62" spans="1:9" ht="18" x14ac:dyDescent="0.55000000000000004">
      <c r="A62" s="34" t="s">
        <v>107</v>
      </c>
      <c r="B62" s="102"/>
      <c r="C62" s="36"/>
      <c r="D62" s="101"/>
      <c r="E62" s="37">
        <f>E61</f>
        <v>6000</v>
      </c>
    </row>
    <row r="63" spans="1:9" ht="23.25" x14ac:dyDescent="0.7">
      <c r="A63" s="62" t="s">
        <v>108</v>
      </c>
      <c r="B63" s="38"/>
      <c r="C63" s="38"/>
      <c r="D63" s="38"/>
      <c r="E63" s="63">
        <f>I44+E62</f>
        <v>16500</v>
      </c>
    </row>
  </sheetData>
  <mergeCells count="14">
    <mergeCell ref="A45:I45"/>
    <mergeCell ref="A47:A48"/>
    <mergeCell ref="A2:G2"/>
    <mergeCell ref="A4:G4"/>
    <mergeCell ref="A23:D23"/>
    <mergeCell ref="A1:C1"/>
    <mergeCell ref="A26:A27"/>
    <mergeCell ref="A24:I24"/>
    <mergeCell ref="I26:I27"/>
    <mergeCell ref="F26:G26"/>
    <mergeCell ref="H26:H27"/>
    <mergeCell ref="B26:C26"/>
    <mergeCell ref="D26:E26"/>
    <mergeCell ref="B3:G3"/>
  </mergeCells>
  <phoneticPr fontId="31" type="noConversion"/>
  <dataValidations count="2">
    <dataValidation type="list" allowBlank="1" showInputMessage="1" showErrorMessage="1" sqref="A30:A42" xr:uid="{240B56E3-0F4C-476E-823A-DA1AA2BADBA8}">
      <formula1>Stream1Inclusions</formula1>
    </dataValidation>
    <dataValidation type="list" allowBlank="1" showInputMessage="1" showErrorMessage="1" sqref="A50:A60" xr:uid="{57CC821E-F5DC-4DB2-8B2C-C74B9324CF41}">
      <formula1>SupplementaryInclusions</formula1>
    </dataValidation>
  </dataValidations>
  <pageMargins left="0.7" right="0.7" top="0.75" bottom="0.75" header="0.3" footer="0.3"/>
  <pageSetup paperSize="9" fitToHeight="0"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4E6462C1-C257-41B1-AB74-33482E313D76}">
          <x14:formula1>
            <xm:f>'Drop down lists'!$D$3:$D$5</xm:f>
          </x14:formula1>
          <xm:sqref>C6:C22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79BE-450E-49E3-BB7F-2020BBEBCF1D}">
  <sheetPr>
    <pageSetUpPr fitToPage="1"/>
  </sheetPr>
  <dimension ref="A1:P63"/>
  <sheetViews>
    <sheetView showGridLines="0" topLeftCell="A41" zoomScale="82" zoomScaleNormal="100"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51.5" customHeight="1" x14ac:dyDescent="0.45">
      <c r="A1" s="163" t="s">
        <v>109</v>
      </c>
      <c r="B1" s="164"/>
      <c r="C1" s="165"/>
    </row>
    <row r="2" spans="1:9" ht="101.25" customHeight="1" x14ac:dyDescent="0.45">
      <c r="A2" s="169" t="s">
        <v>110</v>
      </c>
      <c r="B2" s="170"/>
      <c r="C2" s="170"/>
      <c r="D2" s="170"/>
      <c r="E2" s="170"/>
      <c r="F2" s="170"/>
      <c r="G2" s="171"/>
      <c r="H2" s="76"/>
      <c r="I2" s="76"/>
    </row>
    <row r="3" spans="1:9" ht="39" customHeight="1" x14ac:dyDescent="0.45">
      <c r="A3" s="112" t="s">
        <v>111</v>
      </c>
      <c r="B3" s="157" t="s">
        <v>36</v>
      </c>
      <c r="C3" s="157"/>
      <c r="D3" s="157"/>
      <c r="E3" s="157"/>
      <c r="F3" s="157"/>
      <c r="G3" s="158"/>
      <c r="H3" s="76"/>
      <c r="I3" s="76"/>
    </row>
    <row r="4" spans="1:9" x14ac:dyDescent="0.45">
      <c r="A4" s="159" t="s">
        <v>27</v>
      </c>
      <c r="B4" s="160"/>
      <c r="C4" s="160"/>
      <c r="D4" s="160"/>
      <c r="E4" s="160"/>
      <c r="F4" s="160"/>
      <c r="G4" s="161"/>
      <c r="H4" s="76"/>
      <c r="I4" s="76"/>
    </row>
    <row r="5" spans="1:9" ht="114" x14ac:dyDescent="0.45">
      <c r="A5" s="77" t="s">
        <v>37</v>
      </c>
      <c r="B5" s="77" t="s">
        <v>38</v>
      </c>
      <c r="C5" s="78" t="s">
        <v>39</v>
      </c>
      <c r="D5" s="77" t="s">
        <v>40</v>
      </c>
      <c r="E5" s="78" t="s">
        <v>41</v>
      </c>
      <c r="F5" s="76"/>
      <c r="G5" s="76"/>
    </row>
    <row r="6" spans="1:9" x14ac:dyDescent="0.45">
      <c r="A6" s="79"/>
      <c r="B6" s="58"/>
      <c r="C6" s="58"/>
      <c r="D6" s="59"/>
      <c r="E6" s="80"/>
    </row>
    <row r="7" spans="1:9" x14ac:dyDescent="0.45">
      <c r="A7" s="79"/>
      <c r="B7" s="58"/>
      <c r="C7" s="58"/>
      <c r="D7" s="59"/>
      <c r="E7" s="83"/>
    </row>
    <row r="8" spans="1:9" x14ac:dyDescent="0.45">
      <c r="A8" s="79"/>
      <c r="B8" s="58"/>
      <c r="C8" s="58"/>
      <c r="D8" s="59"/>
      <c r="E8" s="80"/>
    </row>
    <row r="9" spans="1:9" x14ac:dyDescent="0.45">
      <c r="A9" s="79"/>
      <c r="B9" s="58"/>
      <c r="C9" s="58"/>
      <c r="D9" s="59"/>
      <c r="E9" s="80"/>
    </row>
    <row r="10" spans="1:9" x14ac:dyDescent="0.45">
      <c r="A10" s="79"/>
      <c r="B10" s="58"/>
      <c r="C10" s="58"/>
      <c r="D10" s="59"/>
      <c r="E10" s="80"/>
    </row>
    <row r="11" spans="1:9" x14ac:dyDescent="0.45">
      <c r="A11" s="79"/>
      <c r="B11" s="58"/>
      <c r="C11" s="58"/>
      <c r="D11" s="59"/>
      <c r="E11" s="80"/>
    </row>
    <row r="12" spans="1:9" x14ac:dyDescent="0.45">
      <c r="A12" s="84"/>
      <c r="B12" s="60"/>
      <c r="C12" s="60"/>
      <c r="D12" s="61"/>
      <c r="E12" s="80"/>
    </row>
    <row r="13" spans="1:9" x14ac:dyDescent="0.45">
      <c r="A13" s="84"/>
      <c r="B13" s="60"/>
      <c r="C13" s="60"/>
      <c r="D13" s="61"/>
      <c r="E13" s="80"/>
    </row>
    <row r="14" spans="1:9" x14ac:dyDescent="0.45">
      <c r="A14" s="84"/>
      <c r="B14" s="60"/>
      <c r="C14" s="60"/>
      <c r="D14" s="61"/>
      <c r="E14" s="80"/>
    </row>
    <row r="15" spans="1:9" x14ac:dyDescent="0.45">
      <c r="A15" s="84"/>
      <c r="B15" s="60"/>
      <c r="C15" s="60"/>
      <c r="D15" s="61"/>
      <c r="E15" s="80"/>
    </row>
    <row r="16" spans="1:9" x14ac:dyDescent="0.45">
      <c r="A16" s="84"/>
      <c r="B16" s="60"/>
      <c r="C16" s="60"/>
      <c r="D16" s="61"/>
      <c r="E16" s="80"/>
    </row>
    <row r="17" spans="1:16" x14ac:dyDescent="0.45">
      <c r="A17" s="84"/>
      <c r="B17" s="60"/>
      <c r="C17" s="60"/>
      <c r="D17" s="61"/>
      <c r="E17" s="80"/>
    </row>
    <row r="18" spans="1:16" x14ac:dyDescent="0.45">
      <c r="A18" s="84"/>
      <c r="B18" s="60"/>
      <c r="C18" s="60"/>
      <c r="D18" s="61"/>
      <c r="E18" s="80"/>
    </row>
    <row r="19" spans="1:16" x14ac:dyDescent="0.45">
      <c r="A19" s="84"/>
      <c r="B19" s="60"/>
      <c r="C19" s="60"/>
      <c r="D19" s="61"/>
      <c r="E19" s="80"/>
    </row>
    <row r="20" spans="1:16" x14ac:dyDescent="0.45">
      <c r="A20" s="84"/>
      <c r="B20" s="60"/>
      <c r="C20" s="60"/>
      <c r="D20" s="61"/>
      <c r="E20" s="80"/>
    </row>
    <row r="21" spans="1:16" x14ac:dyDescent="0.45">
      <c r="A21" s="84"/>
      <c r="B21" s="60"/>
      <c r="C21" s="60"/>
      <c r="D21" s="61"/>
      <c r="E21" s="80"/>
    </row>
    <row r="22" spans="1:16" x14ac:dyDescent="0.45">
      <c r="A22" s="85" t="s">
        <v>55</v>
      </c>
      <c r="B22" s="86"/>
      <c r="C22" s="86"/>
      <c r="D22" s="87"/>
      <c r="E22" s="86"/>
    </row>
    <row r="23" spans="1:16" x14ac:dyDescent="0.45">
      <c r="A23" s="162" t="s">
        <v>56</v>
      </c>
      <c r="B23" s="162"/>
      <c r="C23" s="162"/>
      <c r="D23" s="162"/>
      <c r="E23" s="9">
        <f>SUM(D6:D22)</f>
        <v>0</v>
      </c>
      <c r="F23" s="81"/>
      <c r="G23" s="82"/>
    </row>
    <row r="24" spans="1:16" ht="129" customHeight="1" x14ac:dyDescent="0.45">
      <c r="A24" s="166" t="s">
        <v>173</v>
      </c>
      <c r="B24" s="167"/>
      <c r="C24" s="167"/>
      <c r="D24" s="167"/>
      <c r="E24" s="167"/>
      <c r="F24" s="167"/>
      <c r="G24" s="167"/>
      <c r="H24" s="167"/>
      <c r="I24" s="168"/>
      <c r="P24" s="57"/>
    </row>
    <row r="26" spans="1:16" ht="21" customHeight="1" x14ac:dyDescent="0.45">
      <c r="A26" s="136" t="s">
        <v>57</v>
      </c>
      <c r="B26" s="148" t="s">
        <v>58</v>
      </c>
      <c r="C26" s="149"/>
      <c r="D26" s="148" t="s">
        <v>59</v>
      </c>
      <c r="E26" s="149"/>
      <c r="F26" s="148" t="s">
        <v>60</v>
      </c>
      <c r="G26" s="149"/>
      <c r="H26" s="138" t="s">
        <v>61</v>
      </c>
      <c r="I26" s="140" t="s">
        <v>26</v>
      </c>
    </row>
    <row r="27" spans="1:16" x14ac:dyDescent="0.45">
      <c r="A27" s="137"/>
      <c r="B27" s="17" t="s">
        <v>62</v>
      </c>
      <c r="C27" s="17" t="s">
        <v>63</v>
      </c>
      <c r="D27" s="17" t="s">
        <v>62</v>
      </c>
      <c r="E27" s="17" t="s">
        <v>63</v>
      </c>
      <c r="F27" s="17" t="s">
        <v>62</v>
      </c>
      <c r="G27" s="17" t="s">
        <v>63</v>
      </c>
      <c r="H27" s="139"/>
      <c r="I27" s="141"/>
    </row>
    <row r="28" spans="1:16" x14ac:dyDescent="0.45">
      <c r="A28" s="19" t="s">
        <v>27</v>
      </c>
      <c r="B28" s="6"/>
      <c r="C28" s="20"/>
      <c r="D28" s="6"/>
      <c r="E28" s="21"/>
      <c r="F28" s="6"/>
      <c r="G28" s="21"/>
      <c r="H28" s="18">
        <f>SUM(B28,D28,F28)</f>
        <v>0</v>
      </c>
      <c r="I28" s="7">
        <f>SUM(C28,E28,G28)</f>
        <v>0</v>
      </c>
    </row>
    <row r="29" spans="1:16" x14ac:dyDescent="0.45">
      <c r="A29" s="22" t="s">
        <v>83</v>
      </c>
      <c r="B29" s="23" t="s">
        <v>65</v>
      </c>
      <c r="C29" s="24" t="s">
        <v>66</v>
      </c>
      <c r="D29" s="24" t="s">
        <v>67</v>
      </c>
      <c r="E29" s="24" t="s">
        <v>68</v>
      </c>
      <c r="F29" s="24" t="s">
        <v>69</v>
      </c>
      <c r="G29" s="24" t="s">
        <v>70</v>
      </c>
      <c r="H29" s="24" t="s">
        <v>71</v>
      </c>
      <c r="I29" s="23" t="s">
        <v>72</v>
      </c>
    </row>
    <row r="30" spans="1:16" x14ac:dyDescent="0.45">
      <c r="A30" s="25"/>
      <c r="B30" s="26"/>
      <c r="C30" s="27"/>
      <c r="D30" s="26"/>
      <c r="E30" s="28"/>
      <c r="F30" s="26"/>
      <c r="G30" s="28"/>
      <c r="H30" s="26"/>
      <c r="I30" s="28">
        <f>SUM(C30,E30,G30)</f>
        <v>0</v>
      </c>
    </row>
    <row r="31" spans="1:16" x14ac:dyDescent="0.45">
      <c r="A31" s="25"/>
      <c r="B31" s="29"/>
      <c r="C31" s="27"/>
      <c r="D31" s="29"/>
      <c r="E31" s="28"/>
      <c r="F31" s="29"/>
      <c r="G31" s="28"/>
      <c r="H31" s="29"/>
      <c r="I31" s="28">
        <f t="shared" ref="I31:I39" si="0">SUM(C31,E31,G31)</f>
        <v>0</v>
      </c>
    </row>
    <row r="32" spans="1:16" x14ac:dyDescent="0.45">
      <c r="A32" s="25"/>
      <c r="B32" s="29"/>
      <c r="C32" s="27"/>
      <c r="D32" s="29"/>
      <c r="E32" s="28"/>
      <c r="F32" s="29"/>
      <c r="G32" s="28"/>
      <c r="H32" s="29"/>
      <c r="I32" s="28">
        <f t="shared" si="0"/>
        <v>0</v>
      </c>
    </row>
    <row r="33" spans="1:9" x14ac:dyDescent="0.45">
      <c r="A33" s="25"/>
      <c r="B33" s="29"/>
      <c r="C33" s="27"/>
      <c r="D33" s="29"/>
      <c r="E33" s="28"/>
      <c r="F33" s="29"/>
      <c r="G33" s="28"/>
      <c r="H33" s="29"/>
      <c r="I33" s="28">
        <f t="shared" si="0"/>
        <v>0</v>
      </c>
    </row>
    <row r="34" spans="1:9" x14ac:dyDescent="0.45">
      <c r="A34" s="25"/>
      <c r="B34" s="29"/>
      <c r="C34" s="27"/>
      <c r="D34" s="29"/>
      <c r="E34" s="28"/>
      <c r="F34" s="29"/>
      <c r="G34" s="28"/>
      <c r="H34" s="29"/>
      <c r="I34" s="28">
        <f t="shared" si="0"/>
        <v>0</v>
      </c>
    </row>
    <row r="35" spans="1:9" x14ac:dyDescent="0.45">
      <c r="A35" s="25"/>
      <c r="B35" s="29"/>
      <c r="C35" s="27"/>
      <c r="D35" s="29"/>
      <c r="E35" s="28"/>
      <c r="F35" s="29"/>
      <c r="G35" s="28"/>
      <c r="H35" s="29"/>
      <c r="I35" s="28">
        <f t="shared" si="0"/>
        <v>0</v>
      </c>
    </row>
    <row r="36" spans="1:9" x14ac:dyDescent="0.45">
      <c r="A36" s="30"/>
      <c r="B36" s="29"/>
      <c r="C36" s="28"/>
      <c r="D36" s="29"/>
      <c r="E36" s="28"/>
      <c r="F36" s="29"/>
      <c r="G36" s="28"/>
      <c r="H36" s="29"/>
      <c r="I36" s="28">
        <f t="shared" si="0"/>
        <v>0</v>
      </c>
    </row>
    <row r="37" spans="1:9" x14ac:dyDescent="0.45">
      <c r="A37" s="30"/>
      <c r="B37" s="29"/>
      <c r="C37" s="28"/>
      <c r="D37" s="29"/>
      <c r="E37" s="28"/>
      <c r="F37" s="29"/>
      <c r="G37" s="28"/>
      <c r="H37" s="29"/>
      <c r="I37" s="28">
        <f t="shared" si="0"/>
        <v>0</v>
      </c>
    </row>
    <row r="38" spans="1:9" x14ac:dyDescent="0.45">
      <c r="A38" s="30"/>
      <c r="B38" s="29"/>
      <c r="C38" s="28"/>
      <c r="D38" s="29"/>
      <c r="E38" s="28"/>
      <c r="F38" s="29"/>
      <c r="G38" s="28"/>
      <c r="H38" s="29"/>
      <c r="I38" s="28">
        <f t="shared" si="0"/>
        <v>0</v>
      </c>
    </row>
    <row r="39" spans="1:9" x14ac:dyDescent="0.45">
      <c r="A39" s="30"/>
      <c r="B39" s="29"/>
      <c r="C39" s="28"/>
      <c r="D39" s="29"/>
      <c r="E39" s="28"/>
      <c r="F39" s="29"/>
      <c r="G39" s="28"/>
      <c r="H39" s="29"/>
      <c r="I39" s="28">
        <f t="shared" si="0"/>
        <v>0</v>
      </c>
    </row>
    <row r="40" spans="1:9" x14ac:dyDescent="0.45">
      <c r="A40" s="30"/>
      <c r="B40" s="29"/>
      <c r="C40" s="28"/>
      <c r="D40" s="29"/>
      <c r="E40" s="28"/>
      <c r="F40" s="29"/>
      <c r="G40" s="28"/>
      <c r="H40" s="29"/>
      <c r="I40" s="28"/>
    </row>
    <row r="41" spans="1:9" x14ac:dyDescent="0.45">
      <c r="A41" s="30"/>
      <c r="B41" s="29"/>
      <c r="C41" s="28"/>
      <c r="D41" s="29"/>
      <c r="E41" s="28"/>
      <c r="F41" s="29"/>
      <c r="G41" s="28"/>
      <c r="H41" s="29"/>
      <c r="I41" s="28"/>
    </row>
    <row r="42" spans="1:9" x14ac:dyDescent="0.45">
      <c r="A42" s="30"/>
      <c r="B42" s="29"/>
      <c r="C42" s="28"/>
      <c r="D42" s="29"/>
      <c r="E42" s="28"/>
      <c r="F42" s="29"/>
      <c r="G42" s="28"/>
      <c r="H42" s="29"/>
      <c r="I42" s="28"/>
    </row>
    <row r="43" spans="1:9" x14ac:dyDescent="0.45">
      <c r="A43" s="31" t="s">
        <v>80</v>
      </c>
      <c r="B43" s="29"/>
      <c r="C43" s="32">
        <f>SUM(Table126[Column2])</f>
        <v>0</v>
      </c>
      <c r="D43" s="88"/>
      <c r="E43" s="32">
        <f>SUM(Table126[Column4])</f>
        <v>0</v>
      </c>
      <c r="F43" s="88"/>
      <c r="G43" s="32">
        <f>SUM(Table126[Column6])</f>
        <v>0</v>
      </c>
      <c r="H43" s="29"/>
      <c r="I43" s="33">
        <f>SUM(Table126[Column8])</f>
        <v>0</v>
      </c>
    </row>
    <row r="44" spans="1:9" ht="18" x14ac:dyDescent="0.55000000000000004">
      <c r="A44" s="34" t="s">
        <v>112</v>
      </c>
      <c r="B44" s="35"/>
      <c r="C44" s="36">
        <f>C28+C43</f>
        <v>0</v>
      </c>
      <c r="D44" s="89"/>
      <c r="E44" s="36">
        <f>E28+E43</f>
        <v>0</v>
      </c>
      <c r="F44" s="89"/>
      <c r="G44" s="36">
        <f>G28+G43</f>
        <v>0</v>
      </c>
      <c r="H44" s="35"/>
      <c r="I44" s="37">
        <f>SUM(C44,E44,G44)</f>
        <v>0</v>
      </c>
    </row>
    <row r="45" spans="1:9" ht="108.4" customHeight="1" x14ac:dyDescent="0.45">
      <c r="A45" s="143" t="s">
        <v>175</v>
      </c>
      <c r="B45" s="144"/>
      <c r="C45" s="144"/>
      <c r="D45" s="144"/>
      <c r="E45" s="144"/>
      <c r="F45" s="144"/>
      <c r="G45" s="144"/>
      <c r="H45" s="144"/>
      <c r="I45" s="145"/>
    </row>
    <row r="46" spans="1:9" x14ac:dyDescent="0.45">
      <c r="B46"/>
      <c r="C46"/>
      <c r="D46"/>
      <c r="E46"/>
      <c r="F46"/>
    </row>
    <row r="47" spans="1:9" x14ac:dyDescent="0.45">
      <c r="A47" s="146" t="s">
        <v>82</v>
      </c>
      <c r="B47" s="99" t="s">
        <v>58</v>
      </c>
      <c r="C47" s="98" t="s">
        <v>59</v>
      </c>
      <c r="D47" s="94" t="s">
        <v>60</v>
      </c>
      <c r="E47" s="95" t="s">
        <v>26</v>
      </c>
    </row>
    <row r="48" spans="1:9" x14ac:dyDescent="0.45">
      <c r="A48" s="147"/>
      <c r="B48" s="92" t="s">
        <v>63</v>
      </c>
      <c r="C48" s="103" t="s">
        <v>63</v>
      </c>
      <c r="D48" s="17" t="s">
        <v>63</v>
      </c>
      <c r="E48" s="93"/>
    </row>
    <row r="49" spans="1:5" x14ac:dyDescent="0.45">
      <c r="A49" s="22" t="s">
        <v>83</v>
      </c>
      <c r="B49" s="24" t="s">
        <v>65</v>
      </c>
      <c r="C49" s="24" t="s">
        <v>66</v>
      </c>
      <c r="D49" s="24" t="s">
        <v>67</v>
      </c>
      <c r="E49" s="24" t="s">
        <v>68</v>
      </c>
    </row>
    <row r="50" spans="1:5" x14ac:dyDescent="0.45">
      <c r="A50" s="25"/>
      <c r="B50" s="100"/>
      <c r="C50" s="27"/>
      <c r="D50" s="101"/>
      <c r="E50" s="28">
        <f t="shared" ref="E50:E59" si="1">SUM(B50,C50,D50)</f>
        <v>0</v>
      </c>
    </row>
    <row r="51" spans="1:5" x14ac:dyDescent="0.45">
      <c r="A51" s="25"/>
      <c r="B51" s="100"/>
      <c r="C51" s="27"/>
      <c r="D51" s="101"/>
      <c r="E51" s="28">
        <f t="shared" si="1"/>
        <v>0</v>
      </c>
    </row>
    <row r="52" spans="1:5" x14ac:dyDescent="0.45">
      <c r="A52" s="25"/>
      <c r="B52" s="100"/>
      <c r="C52" s="27"/>
      <c r="D52" s="101"/>
      <c r="E52" s="28">
        <f t="shared" si="1"/>
        <v>0</v>
      </c>
    </row>
    <row r="53" spans="1:5" x14ac:dyDescent="0.45">
      <c r="A53" s="25"/>
      <c r="B53" s="100"/>
      <c r="C53" s="27"/>
      <c r="D53" s="101"/>
      <c r="E53" s="28">
        <f t="shared" si="1"/>
        <v>0</v>
      </c>
    </row>
    <row r="54" spans="1:5" x14ac:dyDescent="0.45">
      <c r="A54" s="25"/>
      <c r="B54" s="100"/>
      <c r="C54" s="27"/>
      <c r="D54" s="101"/>
      <c r="E54" s="28">
        <f t="shared" si="1"/>
        <v>0</v>
      </c>
    </row>
    <row r="55" spans="1:5" x14ac:dyDescent="0.45">
      <c r="A55" s="30"/>
      <c r="B55" s="101"/>
      <c r="C55" s="28"/>
      <c r="D55" s="101"/>
      <c r="E55" s="28">
        <f t="shared" si="1"/>
        <v>0</v>
      </c>
    </row>
    <row r="56" spans="1:5" x14ac:dyDescent="0.45">
      <c r="A56" s="30"/>
      <c r="B56" s="101"/>
      <c r="C56" s="28"/>
      <c r="D56" s="101"/>
      <c r="E56" s="28">
        <f>SUM(B56,C56,D56)</f>
        <v>0</v>
      </c>
    </row>
    <row r="57" spans="1:5" x14ac:dyDescent="0.45">
      <c r="A57" s="30"/>
      <c r="B57" s="101"/>
      <c r="C57" s="28"/>
      <c r="D57" s="101"/>
      <c r="E57" s="28">
        <f t="shared" si="1"/>
        <v>0</v>
      </c>
    </row>
    <row r="58" spans="1:5" x14ac:dyDescent="0.45">
      <c r="A58" s="105"/>
      <c r="B58" s="104"/>
      <c r="C58" s="101"/>
      <c r="D58" s="106"/>
      <c r="E58" s="28">
        <f t="shared" si="1"/>
        <v>0</v>
      </c>
    </row>
    <row r="59" spans="1:5" x14ac:dyDescent="0.45">
      <c r="A59" s="31"/>
      <c r="B59" s="104"/>
      <c r="C59" s="104"/>
      <c r="D59" s="7"/>
      <c r="E59" s="28">
        <f t="shared" si="1"/>
        <v>0</v>
      </c>
    </row>
    <row r="60" spans="1:5" ht="99.75" x14ac:dyDescent="0.45">
      <c r="A60" s="110" t="s">
        <v>106</v>
      </c>
      <c r="B60" s="109"/>
      <c r="C60" s="104"/>
      <c r="D60" s="108"/>
      <c r="E60" s="107">
        <f>SUM(B60,C60,D60)</f>
        <v>0</v>
      </c>
    </row>
    <row r="61" spans="1:5" x14ac:dyDescent="0.45">
      <c r="A61" s="31" t="s">
        <v>87</v>
      </c>
      <c r="B61" s="7"/>
      <c r="C61" s="32"/>
      <c r="D61" s="7"/>
      <c r="E61" s="33">
        <f>SUBTOTAL(109,Table12914[Column4])</f>
        <v>0</v>
      </c>
    </row>
    <row r="62" spans="1:5" ht="18" x14ac:dyDescent="0.55000000000000004">
      <c r="A62" s="34" t="s">
        <v>113</v>
      </c>
      <c r="B62" s="102"/>
      <c r="C62" s="36"/>
      <c r="D62" s="101"/>
      <c r="E62" s="37">
        <f>E61</f>
        <v>0</v>
      </c>
    </row>
    <row r="63" spans="1:5" ht="23.25" x14ac:dyDescent="0.7">
      <c r="A63" s="62" t="s">
        <v>114</v>
      </c>
      <c r="B63" s="38"/>
      <c r="C63" s="38"/>
      <c r="D63" s="38"/>
      <c r="E63" s="63">
        <f>I44+E62</f>
        <v>0</v>
      </c>
    </row>
  </sheetData>
  <mergeCells count="14">
    <mergeCell ref="A1:C1"/>
    <mergeCell ref="A2:G2"/>
    <mergeCell ref="A4:G4"/>
    <mergeCell ref="A23:D23"/>
    <mergeCell ref="A24:I24"/>
    <mergeCell ref="B3:G3"/>
    <mergeCell ref="A47:A48"/>
    <mergeCell ref="I26:I27"/>
    <mergeCell ref="A45:I45"/>
    <mergeCell ref="A26:A27"/>
    <mergeCell ref="B26:C26"/>
    <mergeCell ref="D26:E26"/>
    <mergeCell ref="F26:G26"/>
    <mergeCell ref="H26:H27"/>
  </mergeCells>
  <dataValidations count="2">
    <dataValidation type="list" allowBlank="1" showInputMessage="1" showErrorMessage="1" sqref="A30:A42" xr:uid="{5DE92AB2-5255-4B84-87EC-3176D0ECB5AD}">
      <formula1>Stream1Inclusions</formula1>
    </dataValidation>
    <dataValidation type="list" allowBlank="1" showInputMessage="1" showErrorMessage="1" sqref="A50:A60" xr:uid="{FCA284F0-CB09-4E6C-A2F1-BC47581F524B}">
      <formula1>SupplementaryInclusions</formula1>
    </dataValidation>
  </dataValidations>
  <pageMargins left="0.7" right="0.7" top="0.75" bottom="0.75" header="0.3" footer="0.3"/>
  <pageSetup paperSize="9" fitToHeight="0" orientation="landscape" r:id="rId1"/>
  <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639EB75C-4B71-44BB-A5B9-BFA9AEA67A7A}">
          <x14:formula1>
            <xm:f>'Drop down lists'!$D$3:$D$5</xm:f>
          </x14:formula1>
          <xm:sqref>C6:C22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D0C1-885E-478D-AC80-78D56424ADC4}">
  <sheetPr>
    <pageSetUpPr fitToPage="1"/>
  </sheetPr>
  <dimension ref="A1:P63"/>
  <sheetViews>
    <sheetView showGridLines="0" topLeftCell="A39" zoomScaleNormal="100"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51.5" customHeight="1" x14ac:dyDescent="0.45">
      <c r="A1" s="163" t="s">
        <v>115</v>
      </c>
      <c r="B1" s="164"/>
      <c r="C1" s="165"/>
    </row>
    <row r="2" spans="1:9" ht="101.25" customHeight="1" x14ac:dyDescent="0.45">
      <c r="A2" s="169" t="s">
        <v>116</v>
      </c>
      <c r="B2" s="170"/>
      <c r="C2" s="170"/>
      <c r="D2" s="170"/>
      <c r="E2" s="170"/>
      <c r="F2" s="170"/>
      <c r="G2" s="171"/>
      <c r="H2" s="76"/>
      <c r="I2" s="76"/>
    </row>
    <row r="3" spans="1:9" ht="35.25" customHeight="1" x14ac:dyDescent="0.45">
      <c r="A3" s="112" t="s">
        <v>117</v>
      </c>
      <c r="B3" s="157" t="s">
        <v>36</v>
      </c>
      <c r="C3" s="157"/>
      <c r="D3" s="157"/>
      <c r="E3" s="157"/>
      <c r="F3" s="157"/>
      <c r="G3" s="158"/>
      <c r="H3" s="76"/>
      <c r="I3" s="76"/>
    </row>
    <row r="4" spans="1:9" x14ac:dyDescent="0.45">
      <c r="A4" s="159" t="s">
        <v>27</v>
      </c>
      <c r="B4" s="160"/>
      <c r="C4" s="160"/>
      <c r="D4" s="160"/>
      <c r="E4" s="160"/>
      <c r="F4" s="160"/>
      <c r="G4" s="161"/>
      <c r="H4" s="76"/>
      <c r="I4" s="76"/>
    </row>
    <row r="5" spans="1:9" ht="114" x14ac:dyDescent="0.45">
      <c r="A5" s="77" t="s">
        <v>37</v>
      </c>
      <c r="B5" s="77" t="s">
        <v>38</v>
      </c>
      <c r="C5" s="78" t="s">
        <v>39</v>
      </c>
      <c r="D5" s="77" t="s">
        <v>40</v>
      </c>
      <c r="E5" s="78" t="s">
        <v>41</v>
      </c>
      <c r="F5" s="76"/>
      <c r="G5" s="76"/>
    </row>
    <row r="6" spans="1:9" x14ac:dyDescent="0.45">
      <c r="A6" s="79"/>
      <c r="B6" s="58"/>
      <c r="C6" s="58"/>
      <c r="D6" s="59"/>
      <c r="E6" s="80"/>
    </row>
    <row r="7" spans="1:9" x14ac:dyDescent="0.45">
      <c r="A7" s="79"/>
      <c r="B7" s="58"/>
      <c r="C7" s="58"/>
      <c r="D7" s="59"/>
      <c r="E7" s="83"/>
    </row>
    <row r="8" spans="1:9" x14ac:dyDescent="0.45">
      <c r="A8" s="79"/>
      <c r="B8" s="58"/>
      <c r="C8" s="58"/>
      <c r="D8" s="59"/>
      <c r="E8" s="80"/>
    </row>
    <row r="9" spans="1:9" x14ac:dyDescent="0.45">
      <c r="A9" s="79"/>
      <c r="B9" s="58"/>
      <c r="C9" s="58"/>
      <c r="D9" s="59"/>
      <c r="E9" s="80"/>
    </row>
    <row r="10" spans="1:9" x14ac:dyDescent="0.45">
      <c r="A10" s="79"/>
      <c r="B10" s="58"/>
      <c r="C10" s="58"/>
      <c r="D10" s="59"/>
      <c r="E10" s="80"/>
    </row>
    <row r="11" spans="1:9" x14ac:dyDescent="0.45">
      <c r="A11" s="79"/>
      <c r="B11" s="58"/>
      <c r="C11" s="58"/>
      <c r="D11" s="59"/>
      <c r="E11" s="80"/>
    </row>
    <row r="12" spans="1:9" x14ac:dyDescent="0.45">
      <c r="A12" s="84"/>
      <c r="B12" s="60"/>
      <c r="C12" s="60"/>
      <c r="D12" s="61"/>
      <c r="E12" s="80"/>
    </row>
    <row r="13" spans="1:9" x14ac:dyDescent="0.45">
      <c r="A13" s="84"/>
      <c r="B13" s="60"/>
      <c r="C13" s="60"/>
      <c r="D13" s="61"/>
      <c r="E13" s="80"/>
    </row>
    <row r="14" spans="1:9" x14ac:dyDescent="0.45">
      <c r="A14" s="84"/>
      <c r="B14" s="60"/>
      <c r="C14" s="60"/>
      <c r="D14" s="61"/>
      <c r="E14" s="80"/>
    </row>
    <row r="15" spans="1:9" x14ac:dyDescent="0.45">
      <c r="A15" s="84"/>
      <c r="B15" s="60"/>
      <c r="C15" s="60"/>
      <c r="D15" s="61"/>
      <c r="E15" s="80"/>
    </row>
    <row r="16" spans="1:9" x14ac:dyDescent="0.45">
      <c r="A16" s="84"/>
      <c r="B16" s="60"/>
      <c r="C16" s="60"/>
      <c r="D16" s="61"/>
      <c r="E16" s="80"/>
    </row>
    <row r="17" spans="1:16" x14ac:dyDescent="0.45">
      <c r="A17" s="84"/>
      <c r="B17" s="60"/>
      <c r="C17" s="60"/>
      <c r="D17" s="61"/>
      <c r="E17" s="80"/>
    </row>
    <row r="18" spans="1:16" x14ac:dyDescent="0.45">
      <c r="A18" s="84"/>
      <c r="B18" s="60"/>
      <c r="C18" s="60"/>
      <c r="D18" s="61"/>
      <c r="E18" s="80"/>
    </row>
    <row r="19" spans="1:16" x14ac:dyDescent="0.45">
      <c r="A19" s="84"/>
      <c r="B19" s="60"/>
      <c r="C19" s="60"/>
      <c r="D19" s="61"/>
      <c r="E19" s="80"/>
    </row>
    <row r="20" spans="1:16" x14ac:dyDescent="0.45">
      <c r="A20" s="84"/>
      <c r="B20" s="60"/>
      <c r="C20" s="60"/>
      <c r="D20" s="61"/>
      <c r="E20" s="80"/>
    </row>
    <row r="21" spans="1:16" x14ac:dyDescent="0.45">
      <c r="A21" s="84"/>
      <c r="B21" s="60"/>
      <c r="C21" s="60"/>
      <c r="D21" s="61"/>
      <c r="E21" s="80"/>
    </row>
    <row r="22" spans="1:16" x14ac:dyDescent="0.45">
      <c r="A22" s="85" t="s">
        <v>55</v>
      </c>
      <c r="B22" s="86"/>
      <c r="C22" s="86"/>
      <c r="D22" s="87"/>
      <c r="E22" s="86"/>
    </row>
    <row r="23" spans="1:16" x14ac:dyDescent="0.45">
      <c r="A23" s="172" t="s">
        <v>56</v>
      </c>
      <c r="B23" s="172"/>
      <c r="C23" s="172"/>
      <c r="D23" s="172"/>
      <c r="E23" s="9">
        <f>SUM(D6:D22)</f>
        <v>0</v>
      </c>
      <c r="F23" s="81"/>
      <c r="G23" s="82"/>
    </row>
    <row r="24" spans="1:16" ht="124.5" customHeight="1" x14ac:dyDescent="0.45">
      <c r="A24" s="166" t="s">
        <v>173</v>
      </c>
      <c r="B24" s="167"/>
      <c r="C24" s="167"/>
      <c r="D24" s="167"/>
      <c r="E24" s="167"/>
      <c r="F24" s="167"/>
      <c r="G24" s="167"/>
      <c r="H24" s="167"/>
      <c r="I24" s="168"/>
      <c r="P24" s="57"/>
    </row>
    <row r="26" spans="1:16" ht="21" customHeight="1" x14ac:dyDescent="0.45">
      <c r="A26" s="136" t="s">
        <v>57</v>
      </c>
      <c r="B26" s="148" t="s">
        <v>58</v>
      </c>
      <c r="C26" s="149"/>
      <c r="D26" s="148" t="s">
        <v>59</v>
      </c>
      <c r="E26" s="149"/>
      <c r="F26" s="148" t="s">
        <v>60</v>
      </c>
      <c r="G26" s="149"/>
      <c r="H26" s="138" t="s">
        <v>61</v>
      </c>
      <c r="I26" s="140" t="s">
        <v>26</v>
      </c>
    </row>
    <row r="27" spans="1:16" x14ac:dyDescent="0.45">
      <c r="A27" s="137"/>
      <c r="B27" s="17" t="s">
        <v>62</v>
      </c>
      <c r="C27" s="17" t="s">
        <v>63</v>
      </c>
      <c r="D27" s="17" t="s">
        <v>62</v>
      </c>
      <c r="E27" s="17" t="s">
        <v>63</v>
      </c>
      <c r="F27" s="17" t="s">
        <v>62</v>
      </c>
      <c r="G27" s="17" t="s">
        <v>63</v>
      </c>
      <c r="H27" s="139"/>
      <c r="I27" s="141"/>
    </row>
    <row r="28" spans="1:16" x14ac:dyDescent="0.45">
      <c r="A28" s="19" t="s">
        <v>27</v>
      </c>
      <c r="B28" s="6"/>
      <c r="C28" s="20"/>
      <c r="D28" s="6"/>
      <c r="E28" s="21"/>
      <c r="F28" s="6"/>
      <c r="G28" s="21"/>
      <c r="H28" s="18">
        <f>SUM(B28,D28,F28)</f>
        <v>0</v>
      </c>
      <c r="I28" s="7">
        <f>SUM(C28,E28,G28)</f>
        <v>0</v>
      </c>
    </row>
    <row r="29" spans="1:16" x14ac:dyDescent="0.45">
      <c r="A29" s="22" t="s">
        <v>83</v>
      </c>
      <c r="B29" s="23" t="s">
        <v>65</v>
      </c>
      <c r="C29" s="24" t="s">
        <v>66</v>
      </c>
      <c r="D29" s="24" t="s">
        <v>67</v>
      </c>
      <c r="E29" s="24" t="s">
        <v>68</v>
      </c>
      <c r="F29" s="24" t="s">
        <v>69</v>
      </c>
      <c r="G29" s="24" t="s">
        <v>70</v>
      </c>
      <c r="H29" s="24" t="s">
        <v>71</v>
      </c>
      <c r="I29" s="23" t="s">
        <v>72</v>
      </c>
    </row>
    <row r="30" spans="1:16" x14ac:dyDescent="0.45">
      <c r="A30" s="25"/>
      <c r="B30" s="26"/>
      <c r="C30" s="27"/>
      <c r="D30" s="26"/>
      <c r="E30" s="28"/>
      <c r="F30" s="26"/>
      <c r="G30" s="28"/>
      <c r="H30" s="26"/>
      <c r="I30" s="28">
        <f>SUM(C30,E30,G30)</f>
        <v>0</v>
      </c>
    </row>
    <row r="31" spans="1:16" x14ac:dyDescent="0.45">
      <c r="A31" s="25"/>
      <c r="B31" s="29"/>
      <c r="C31" s="27"/>
      <c r="D31" s="29"/>
      <c r="E31" s="28"/>
      <c r="F31" s="29"/>
      <c r="G31" s="28"/>
      <c r="H31" s="29"/>
      <c r="I31" s="28">
        <f t="shared" ref="I31:I39" si="0">SUM(C31,E31,G31)</f>
        <v>0</v>
      </c>
    </row>
    <row r="32" spans="1:16" x14ac:dyDescent="0.45">
      <c r="A32" s="25"/>
      <c r="B32" s="29"/>
      <c r="C32" s="27"/>
      <c r="D32" s="29"/>
      <c r="E32" s="28"/>
      <c r="F32" s="29"/>
      <c r="G32" s="28"/>
      <c r="H32" s="29"/>
      <c r="I32" s="28">
        <f t="shared" si="0"/>
        <v>0</v>
      </c>
    </row>
    <row r="33" spans="1:9" x14ac:dyDescent="0.45">
      <c r="A33" s="25"/>
      <c r="B33" s="29"/>
      <c r="C33" s="27"/>
      <c r="D33" s="29"/>
      <c r="E33" s="28"/>
      <c r="F33" s="29"/>
      <c r="G33" s="28"/>
      <c r="H33" s="29"/>
      <c r="I33" s="28">
        <f t="shared" si="0"/>
        <v>0</v>
      </c>
    </row>
    <row r="34" spans="1:9" x14ac:dyDescent="0.45">
      <c r="A34" s="25"/>
      <c r="B34" s="29"/>
      <c r="C34" s="27"/>
      <c r="D34" s="29"/>
      <c r="E34" s="28"/>
      <c r="F34" s="29"/>
      <c r="G34" s="28"/>
      <c r="H34" s="29"/>
      <c r="I34" s="28">
        <f t="shared" si="0"/>
        <v>0</v>
      </c>
    </row>
    <row r="35" spans="1:9" x14ac:dyDescent="0.45">
      <c r="A35" s="25"/>
      <c r="B35" s="29"/>
      <c r="C35" s="27"/>
      <c r="D35" s="29"/>
      <c r="E35" s="28"/>
      <c r="F35" s="29"/>
      <c r="G35" s="28"/>
      <c r="H35" s="29"/>
      <c r="I35" s="28">
        <f t="shared" si="0"/>
        <v>0</v>
      </c>
    </row>
    <row r="36" spans="1:9" x14ac:dyDescent="0.45">
      <c r="A36" s="30"/>
      <c r="B36" s="29"/>
      <c r="C36" s="28"/>
      <c r="D36" s="29"/>
      <c r="E36" s="28"/>
      <c r="F36" s="29"/>
      <c r="G36" s="28"/>
      <c r="H36" s="29"/>
      <c r="I36" s="28">
        <f t="shared" si="0"/>
        <v>0</v>
      </c>
    </row>
    <row r="37" spans="1:9" x14ac:dyDescent="0.45">
      <c r="A37" s="30"/>
      <c r="B37" s="29"/>
      <c r="C37" s="28"/>
      <c r="D37" s="29"/>
      <c r="E37" s="28"/>
      <c r="F37" s="29"/>
      <c r="G37" s="28"/>
      <c r="H37" s="29"/>
      <c r="I37" s="28">
        <f t="shared" si="0"/>
        <v>0</v>
      </c>
    </row>
    <row r="38" spans="1:9" x14ac:dyDescent="0.45">
      <c r="A38" s="30"/>
      <c r="B38" s="29"/>
      <c r="C38" s="28"/>
      <c r="D38" s="29"/>
      <c r="E38" s="28"/>
      <c r="F38" s="29"/>
      <c r="G38" s="28"/>
      <c r="H38" s="29"/>
      <c r="I38" s="28">
        <f t="shared" si="0"/>
        <v>0</v>
      </c>
    </row>
    <row r="39" spans="1:9" x14ac:dyDescent="0.45">
      <c r="A39" s="30"/>
      <c r="B39" s="29"/>
      <c r="C39" s="28"/>
      <c r="D39" s="29"/>
      <c r="E39" s="28"/>
      <c r="F39" s="29"/>
      <c r="G39" s="28"/>
      <c r="H39" s="29"/>
      <c r="I39" s="28">
        <f t="shared" si="0"/>
        <v>0</v>
      </c>
    </row>
    <row r="40" spans="1:9" x14ac:dyDescent="0.45">
      <c r="A40" s="30"/>
      <c r="B40" s="29"/>
      <c r="C40" s="28"/>
      <c r="D40" s="29"/>
      <c r="E40" s="28"/>
      <c r="F40" s="29"/>
      <c r="G40" s="28"/>
      <c r="H40" s="29"/>
      <c r="I40" s="28"/>
    </row>
    <row r="41" spans="1:9" x14ac:dyDescent="0.45">
      <c r="A41" s="30"/>
      <c r="B41" s="29"/>
      <c r="C41" s="28"/>
      <c r="D41" s="29"/>
      <c r="E41" s="28"/>
      <c r="F41" s="29"/>
      <c r="G41" s="28"/>
      <c r="H41" s="29"/>
      <c r="I41" s="28"/>
    </row>
    <row r="42" spans="1:9" x14ac:dyDescent="0.45">
      <c r="A42" s="30"/>
      <c r="B42" s="29"/>
      <c r="C42" s="28"/>
      <c r="D42" s="29"/>
      <c r="E42" s="28"/>
      <c r="F42" s="29"/>
      <c r="G42" s="28"/>
      <c r="H42" s="29"/>
      <c r="I42" s="28"/>
    </row>
    <row r="43" spans="1:9" x14ac:dyDescent="0.45">
      <c r="A43" s="31" t="s">
        <v>80</v>
      </c>
      <c r="B43" s="29"/>
      <c r="C43" s="32">
        <f>SUM(Table12610[Column2])</f>
        <v>0</v>
      </c>
      <c r="D43" s="88"/>
      <c r="E43" s="32">
        <f>SUM(Table12610[Column4])</f>
        <v>0</v>
      </c>
      <c r="F43" s="88"/>
      <c r="G43" s="32">
        <f>SUM(Table12610[Column6])</f>
        <v>0</v>
      </c>
      <c r="H43" s="29"/>
      <c r="I43" s="33">
        <f>SUM(Table12610[Column8])</f>
        <v>0</v>
      </c>
    </row>
    <row r="44" spans="1:9" ht="18" x14ac:dyDescent="0.55000000000000004">
      <c r="A44" s="34" t="s">
        <v>118</v>
      </c>
      <c r="B44" s="35"/>
      <c r="C44" s="36">
        <f>C28+C43</f>
        <v>0</v>
      </c>
      <c r="D44" s="89"/>
      <c r="E44" s="36">
        <f>E28+E43</f>
        <v>0</v>
      </c>
      <c r="F44" s="89"/>
      <c r="G44" s="36">
        <f>G28+G43</f>
        <v>0</v>
      </c>
      <c r="H44" s="35"/>
      <c r="I44" s="37">
        <f>SUM(C44,E44,G44)</f>
        <v>0</v>
      </c>
    </row>
    <row r="45" spans="1:9" ht="103.9" customHeight="1" x14ac:dyDescent="0.45">
      <c r="A45" s="143" t="s">
        <v>175</v>
      </c>
      <c r="B45" s="144"/>
      <c r="C45" s="144"/>
      <c r="D45" s="144"/>
      <c r="E45" s="144"/>
      <c r="F45" s="144"/>
      <c r="G45" s="144"/>
      <c r="H45" s="144"/>
      <c r="I45" s="145"/>
    </row>
    <row r="46" spans="1:9" x14ac:dyDescent="0.45">
      <c r="B46"/>
      <c r="C46"/>
      <c r="D46"/>
      <c r="E46"/>
      <c r="F46"/>
      <c r="G46"/>
      <c r="H46"/>
      <c r="I46" s="90"/>
    </row>
    <row r="47" spans="1:9" x14ac:dyDescent="0.45">
      <c r="A47" s="146" t="s">
        <v>82</v>
      </c>
      <c r="B47" s="99" t="s">
        <v>58</v>
      </c>
      <c r="C47" s="98" t="s">
        <v>59</v>
      </c>
      <c r="D47" s="94" t="s">
        <v>60</v>
      </c>
      <c r="E47" s="95" t="s">
        <v>26</v>
      </c>
    </row>
    <row r="48" spans="1:9" x14ac:dyDescent="0.45">
      <c r="A48" s="147"/>
      <c r="B48" s="92" t="s">
        <v>63</v>
      </c>
      <c r="C48" s="103" t="s">
        <v>63</v>
      </c>
      <c r="D48" s="17" t="s">
        <v>63</v>
      </c>
      <c r="E48" s="93"/>
    </row>
    <row r="49" spans="1:5" x14ac:dyDescent="0.45">
      <c r="A49" s="22" t="s">
        <v>83</v>
      </c>
      <c r="B49" s="24" t="s">
        <v>65</v>
      </c>
      <c r="C49" s="24" t="s">
        <v>66</v>
      </c>
      <c r="D49" s="24" t="s">
        <v>67</v>
      </c>
      <c r="E49" s="24" t="s">
        <v>68</v>
      </c>
    </row>
    <row r="50" spans="1:5" x14ac:dyDescent="0.45">
      <c r="A50" s="25"/>
      <c r="B50" s="100"/>
      <c r="C50" s="27"/>
      <c r="D50" s="101"/>
      <c r="E50" s="28">
        <f t="shared" ref="E50:E59" si="1">SUM(B50,C50,D50)</f>
        <v>0</v>
      </c>
    </row>
    <row r="51" spans="1:5" x14ac:dyDescent="0.45">
      <c r="A51" s="25"/>
      <c r="B51" s="100"/>
      <c r="C51" s="27"/>
      <c r="D51" s="101"/>
      <c r="E51" s="28">
        <f t="shared" si="1"/>
        <v>0</v>
      </c>
    </row>
    <row r="52" spans="1:5" x14ac:dyDescent="0.45">
      <c r="A52" s="25"/>
      <c r="B52" s="100"/>
      <c r="C52" s="27"/>
      <c r="D52" s="101"/>
      <c r="E52" s="28">
        <f t="shared" si="1"/>
        <v>0</v>
      </c>
    </row>
    <row r="53" spans="1:5" x14ac:dyDescent="0.45">
      <c r="A53" s="25"/>
      <c r="B53" s="100"/>
      <c r="C53" s="27"/>
      <c r="D53" s="101"/>
      <c r="E53" s="28">
        <f t="shared" si="1"/>
        <v>0</v>
      </c>
    </row>
    <row r="54" spans="1:5" x14ac:dyDescent="0.45">
      <c r="A54" s="25"/>
      <c r="B54" s="100"/>
      <c r="C54" s="27"/>
      <c r="D54" s="101"/>
      <c r="E54" s="28">
        <f t="shared" si="1"/>
        <v>0</v>
      </c>
    </row>
    <row r="55" spans="1:5" x14ac:dyDescent="0.45">
      <c r="A55" s="30"/>
      <c r="B55" s="101"/>
      <c r="C55" s="28"/>
      <c r="D55" s="101"/>
      <c r="E55" s="28">
        <f t="shared" si="1"/>
        <v>0</v>
      </c>
    </row>
    <row r="56" spans="1:5" x14ac:dyDescent="0.45">
      <c r="A56" s="30"/>
      <c r="B56" s="101"/>
      <c r="C56" s="28"/>
      <c r="D56" s="101"/>
      <c r="E56" s="28">
        <f>SUM(B56,C56,D56)</f>
        <v>0</v>
      </c>
    </row>
    <row r="57" spans="1:5" x14ac:dyDescent="0.45">
      <c r="A57" s="30"/>
      <c r="B57" s="101"/>
      <c r="C57" s="28"/>
      <c r="D57" s="101"/>
      <c r="E57" s="28">
        <f t="shared" si="1"/>
        <v>0</v>
      </c>
    </row>
    <row r="58" spans="1:5" x14ac:dyDescent="0.45">
      <c r="A58" s="105"/>
      <c r="B58" s="104"/>
      <c r="C58" s="101"/>
      <c r="D58" s="106"/>
      <c r="E58" s="28">
        <f t="shared" si="1"/>
        <v>0</v>
      </c>
    </row>
    <row r="59" spans="1:5" x14ac:dyDescent="0.45">
      <c r="A59" s="31"/>
      <c r="B59" s="104"/>
      <c r="C59" s="104"/>
      <c r="D59" s="7"/>
      <c r="E59" s="28">
        <f t="shared" si="1"/>
        <v>0</v>
      </c>
    </row>
    <row r="60" spans="1:5" ht="99.75" x14ac:dyDescent="0.45">
      <c r="A60" s="110" t="s">
        <v>106</v>
      </c>
      <c r="B60" s="109"/>
      <c r="C60" s="104"/>
      <c r="D60" s="108"/>
      <c r="E60" s="107">
        <f>SUM(B60,C60,D60)</f>
        <v>0</v>
      </c>
    </row>
    <row r="61" spans="1:5" x14ac:dyDescent="0.45">
      <c r="A61" s="31" t="s">
        <v>87</v>
      </c>
      <c r="B61" s="7"/>
      <c r="C61" s="32"/>
      <c r="D61" s="7"/>
      <c r="E61" s="33">
        <f>SUBTOTAL(109,Table1291415[Column4])</f>
        <v>0</v>
      </c>
    </row>
    <row r="62" spans="1:5" ht="18" x14ac:dyDescent="0.55000000000000004">
      <c r="A62" s="34" t="s">
        <v>119</v>
      </c>
      <c r="B62" s="102"/>
      <c r="C62" s="36"/>
      <c r="D62" s="101"/>
      <c r="E62" s="37">
        <f>E61</f>
        <v>0</v>
      </c>
    </row>
    <row r="63" spans="1:5" ht="23.25" x14ac:dyDescent="0.7">
      <c r="A63" s="62" t="s">
        <v>120</v>
      </c>
      <c r="B63" s="38"/>
      <c r="C63" s="38"/>
      <c r="D63" s="38"/>
      <c r="E63" s="63">
        <f>I44+E62</f>
        <v>0</v>
      </c>
    </row>
  </sheetData>
  <mergeCells count="14">
    <mergeCell ref="A1:C1"/>
    <mergeCell ref="A2:G2"/>
    <mergeCell ref="A4:G4"/>
    <mergeCell ref="A23:D23"/>
    <mergeCell ref="A24:I24"/>
    <mergeCell ref="B3:G3"/>
    <mergeCell ref="A47:A48"/>
    <mergeCell ref="I26:I27"/>
    <mergeCell ref="A45:I45"/>
    <mergeCell ref="A26:A27"/>
    <mergeCell ref="B26:C26"/>
    <mergeCell ref="D26:E26"/>
    <mergeCell ref="F26:G26"/>
    <mergeCell ref="H26:H27"/>
  </mergeCells>
  <dataValidations count="2">
    <dataValidation type="list" allowBlank="1" showInputMessage="1" showErrorMessage="1" sqref="A30:A42" xr:uid="{2E5212F0-9BC9-45BF-ACCD-2028B74E402D}">
      <formula1>Stream1Inclusions</formula1>
    </dataValidation>
    <dataValidation type="list" allowBlank="1" showInputMessage="1" showErrorMessage="1" sqref="A50:A60" xr:uid="{6DC9BAE3-614E-4091-9D8C-477F33A16E8F}">
      <formula1>SupplementaryInclusions</formula1>
    </dataValidation>
  </dataValidations>
  <pageMargins left="0.7" right="0.7" top="0.75" bottom="0.75" header="0.3" footer="0.3"/>
  <pageSetup paperSize="9" fitToHeight="0" orientation="landscape" r:id="rId1"/>
  <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40A0A15E-F8DC-4DA5-BA7B-72F7ECB689F4}">
          <x14:formula1>
            <xm:f>'Drop down lists'!$D$3:$D$5</xm:f>
          </x14:formula1>
          <xm:sqref>C6:C22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1A54-A0F9-4877-8B10-6B97984A7BAA}">
  <sheetPr>
    <pageSetUpPr fitToPage="1"/>
  </sheetPr>
  <dimension ref="A1:P63"/>
  <sheetViews>
    <sheetView showGridLines="0" topLeftCell="A39" zoomScaleNormal="100" workbookViewId="0">
      <selection activeCell="A45" sqref="A45:I45"/>
    </sheetView>
  </sheetViews>
  <sheetFormatPr defaultColWidth="9.1328125" defaultRowHeight="14.25" x14ac:dyDescent="0.45"/>
  <cols>
    <col min="1" max="1" width="72.59765625" style="5" customWidth="1"/>
    <col min="2" max="2" width="19.86328125" style="5" customWidth="1"/>
    <col min="3" max="3" width="16.86328125" style="5" customWidth="1"/>
    <col min="4" max="4" width="17.3984375" style="5" customWidth="1"/>
    <col min="5" max="5" width="16.86328125" style="5" customWidth="1"/>
    <col min="6" max="6" width="15.86328125" style="5" customWidth="1"/>
    <col min="7" max="7" width="16.265625" style="5" customWidth="1"/>
    <col min="8" max="8" width="14.265625" style="5" customWidth="1"/>
    <col min="9" max="9" width="17.3984375" style="5" customWidth="1"/>
    <col min="10" max="15" width="9.1328125" style="5"/>
    <col min="16" max="16" width="56.1328125" style="5" customWidth="1"/>
    <col min="17" max="16384" width="9.1328125" style="5"/>
  </cols>
  <sheetData>
    <row r="1" spans="1:9" ht="151.5" customHeight="1" x14ac:dyDescent="0.45">
      <c r="A1" s="163" t="s">
        <v>121</v>
      </c>
      <c r="B1" s="164"/>
      <c r="C1" s="165"/>
    </row>
    <row r="2" spans="1:9" ht="101.25" customHeight="1" x14ac:dyDescent="0.45">
      <c r="A2" s="169" t="s">
        <v>122</v>
      </c>
      <c r="B2" s="170"/>
      <c r="C2" s="170"/>
      <c r="D2" s="170"/>
      <c r="E2" s="170"/>
      <c r="F2" s="170"/>
      <c r="G2" s="171"/>
      <c r="H2" s="76"/>
      <c r="I2" s="76"/>
    </row>
    <row r="3" spans="1:9" ht="48" customHeight="1" x14ac:dyDescent="0.45">
      <c r="A3" s="112" t="s">
        <v>123</v>
      </c>
      <c r="B3" s="157" t="s">
        <v>36</v>
      </c>
      <c r="C3" s="157"/>
      <c r="D3" s="157"/>
      <c r="E3" s="157"/>
      <c r="F3" s="157"/>
      <c r="G3" s="158"/>
      <c r="H3" s="76"/>
      <c r="I3" s="76"/>
    </row>
    <row r="4" spans="1:9" x14ac:dyDescent="0.45">
      <c r="A4" s="159" t="s">
        <v>27</v>
      </c>
      <c r="B4" s="160"/>
      <c r="C4" s="160"/>
      <c r="D4" s="160"/>
      <c r="E4" s="160"/>
      <c r="F4" s="160"/>
      <c r="G4" s="161"/>
      <c r="H4" s="76"/>
      <c r="I4" s="76"/>
    </row>
    <row r="5" spans="1:9" ht="111.75" customHeight="1" x14ac:dyDescent="0.45">
      <c r="A5" s="77" t="s">
        <v>37</v>
      </c>
      <c r="B5" s="77" t="s">
        <v>38</v>
      </c>
      <c r="C5" s="78" t="s">
        <v>39</v>
      </c>
      <c r="D5" s="77" t="s">
        <v>40</v>
      </c>
      <c r="E5" s="120" t="s">
        <v>41</v>
      </c>
      <c r="F5" s="116"/>
      <c r="G5" s="76"/>
    </row>
    <row r="6" spans="1:9" x14ac:dyDescent="0.45">
      <c r="A6" s="79"/>
      <c r="B6" s="58"/>
      <c r="C6" s="58"/>
      <c r="D6" s="59"/>
      <c r="E6" s="117"/>
      <c r="F6" s="118"/>
    </row>
    <row r="7" spans="1:9" x14ac:dyDescent="0.45">
      <c r="A7" s="79"/>
      <c r="B7" s="58"/>
      <c r="C7" s="58"/>
      <c r="D7" s="59"/>
      <c r="E7" s="119"/>
      <c r="F7" s="118"/>
    </row>
    <row r="8" spans="1:9" ht="14.25" customHeight="1" x14ac:dyDescent="0.45">
      <c r="A8" s="79"/>
      <c r="B8" s="58"/>
      <c r="C8" s="58"/>
      <c r="D8" s="59"/>
      <c r="E8" s="117"/>
      <c r="F8" s="118"/>
    </row>
    <row r="9" spans="1:9" ht="14.25" customHeight="1" x14ac:dyDescent="0.45">
      <c r="A9" s="79"/>
      <c r="B9" s="58"/>
      <c r="C9" s="58"/>
      <c r="D9" s="59"/>
      <c r="E9" s="117"/>
      <c r="F9" s="118"/>
    </row>
    <row r="10" spans="1:9" ht="14.25" customHeight="1" x14ac:dyDescent="0.45">
      <c r="A10" s="79"/>
      <c r="B10" s="58"/>
      <c r="C10" s="58"/>
      <c r="D10" s="59"/>
      <c r="E10" s="117"/>
      <c r="F10" s="118"/>
    </row>
    <row r="11" spans="1:9" ht="14.25" customHeight="1" x14ac:dyDescent="0.45">
      <c r="A11" s="79"/>
      <c r="B11" s="58"/>
      <c r="C11" s="58"/>
      <c r="D11" s="59"/>
      <c r="E11" s="117"/>
      <c r="F11" s="118"/>
    </row>
    <row r="12" spans="1:9" ht="14.25" customHeight="1" x14ac:dyDescent="0.45">
      <c r="A12" s="84"/>
      <c r="B12" s="60"/>
      <c r="C12" s="60"/>
      <c r="D12" s="61"/>
      <c r="E12" s="117"/>
      <c r="F12" s="118"/>
    </row>
    <row r="13" spans="1:9" ht="14.25" customHeight="1" x14ac:dyDescent="0.45">
      <c r="A13" s="84"/>
      <c r="B13" s="60"/>
      <c r="C13" s="60"/>
      <c r="D13" s="61"/>
      <c r="E13" s="117"/>
      <c r="F13" s="118"/>
    </row>
    <row r="14" spans="1:9" ht="14.25" customHeight="1" x14ac:dyDescent="0.45">
      <c r="A14" s="84"/>
      <c r="B14" s="60"/>
      <c r="C14" s="60"/>
      <c r="D14" s="61"/>
      <c r="E14" s="117"/>
      <c r="F14" s="118"/>
    </row>
    <row r="15" spans="1:9" ht="14.25" customHeight="1" x14ac:dyDescent="0.45">
      <c r="A15" s="84"/>
      <c r="B15" s="60"/>
      <c r="C15" s="60"/>
      <c r="D15" s="61"/>
      <c r="E15" s="117"/>
      <c r="F15" s="118"/>
    </row>
    <row r="16" spans="1:9" ht="14.25" customHeight="1" x14ac:dyDescent="0.45">
      <c r="A16" s="84"/>
      <c r="B16" s="60"/>
      <c r="C16" s="60"/>
      <c r="D16" s="61"/>
      <c r="E16" s="117"/>
      <c r="F16" s="118"/>
    </row>
    <row r="17" spans="1:16" ht="14.25" customHeight="1" x14ac:dyDescent="0.45">
      <c r="A17" s="84"/>
      <c r="B17" s="60"/>
      <c r="C17" s="60"/>
      <c r="D17" s="61"/>
      <c r="E17" s="117"/>
      <c r="F17" s="118"/>
    </row>
    <row r="18" spans="1:16" ht="14.25" customHeight="1" x14ac:dyDescent="0.45">
      <c r="A18" s="84"/>
      <c r="B18" s="60"/>
      <c r="C18" s="60"/>
      <c r="D18" s="61"/>
      <c r="E18" s="117"/>
      <c r="F18" s="118"/>
    </row>
    <row r="19" spans="1:16" ht="14.25" customHeight="1" x14ac:dyDescent="0.45">
      <c r="A19" s="84"/>
      <c r="B19" s="60"/>
      <c r="C19" s="60"/>
      <c r="D19" s="61"/>
      <c r="E19" s="117"/>
      <c r="F19" s="118"/>
    </row>
    <row r="20" spans="1:16" ht="14.25" customHeight="1" x14ac:dyDescent="0.45">
      <c r="A20" s="84"/>
      <c r="B20" s="60"/>
      <c r="C20" s="60"/>
      <c r="D20" s="61"/>
      <c r="E20" s="117"/>
      <c r="F20" s="118"/>
    </row>
    <row r="21" spans="1:16" ht="14.25" customHeight="1" x14ac:dyDescent="0.45">
      <c r="A21" s="84"/>
      <c r="B21" s="60"/>
      <c r="C21" s="60"/>
      <c r="D21" s="61"/>
      <c r="E21" s="117"/>
      <c r="F21" s="118"/>
    </row>
    <row r="22" spans="1:16" x14ac:dyDescent="0.45">
      <c r="A22" s="85" t="s">
        <v>55</v>
      </c>
      <c r="B22" s="86"/>
      <c r="C22" s="86"/>
      <c r="D22" s="87"/>
      <c r="E22" s="86"/>
    </row>
    <row r="23" spans="1:16" x14ac:dyDescent="0.45">
      <c r="A23" s="172" t="s">
        <v>56</v>
      </c>
      <c r="B23" s="172"/>
      <c r="C23" s="172"/>
      <c r="D23" s="172"/>
      <c r="E23" s="9">
        <f>SUM(D6:D22)</f>
        <v>0</v>
      </c>
      <c r="F23" s="81"/>
      <c r="G23" s="82"/>
    </row>
    <row r="24" spans="1:16" ht="131.25" customHeight="1" x14ac:dyDescent="0.45">
      <c r="A24" s="166" t="s">
        <v>173</v>
      </c>
      <c r="B24" s="167"/>
      <c r="C24" s="167"/>
      <c r="D24" s="167"/>
      <c r="E24" s="167"/>
      <c r="F24" s="167"/>
      <c r="G24" s="167"/>
      <c r="H24" s="167"/>
      <c r="I24" s="168"/>
      <c r="P24" s="57"/>
    </row>
    <row r="26" spans="1:16" ht="21" customHeight="1" x14ac:dyDescent="0.45">
      <c r="A26" s="136" t="s">
        <v>57</v>
      </c>
      <c r="B26" s="148" t="s">
        <v>58</v>
      </c>
      <c r="C26" s="149"/>
      <c r="D26" s="148" t="s">
        <v>59</v>
      </c>
      <c r="E26" s="149"/>
      <c r="F26" s="148" t="s">
        <v>60</v>
      </c>
      <c r="G26" s="149"/>
      <c r="H26" s="138" t="s">
        <v>61</v>
      </c>
      <c r="I26" s="140" t="s">
        <v>26</v>
      </c>
    </row>
    <row r="27" spans="1:16" x14ac:dyDescent="0.45">
      <c r="A27" s="137"/>
      <c r="B27" s="17" t="s">
        <v>62</v>
      </c>
      <c r="C27" s="17" t="s">
        <v>63</v>
      </c>
      <c r="D27" s="17" t="s">
        <v>62</v>
      </c>
      <c r="E27" s="17" t="s">
        <v>63</v>
      </c>
      <c r="F27" s="17" t="s">
        <v>62</v>
      </c>
      <c r="G27" s="17" t="s">
        <v>63</v>
      </c>
      <c r="H27" s="139"/>
      <c r="I27" s="141"/>
    </row>
    <row r="28" spans="1:16" x14ac:dyDescent="0.45">
      <c r="A28" s="19" t="s">
        <v>27</v>
      </c>
      <c r="B28" s="6"/>
      <c r="C28" s="20"/>
      <c r="D28" s="6"/>
      <c r="E28" s="21"/>
      <c r="F28" s="6"/>
      <c r="G28" s="21"/>
      <c r="H28" s="18">
        <f>SUM(B28,D28,F28)</f>
        <v>0</v>
      </c>
      <c r="I28" s="7">
        <f>SUM(C28,E28,G28)</f>
        <v>0</v>
      </c>
    </row>
    <row r="29" spans="1:16" x14ac:dyDescent="0.45">
      <c r="A29" s="22" t="s">
        <v>83</v>
      </c>
      <c r="B29" s="23" t="s">
        <v>65</v>
      </c>
      <c r="C29" s="24" t="s">
        <v>66</v>
      </c>
      <c r="D29" s="24" t="s">
        <v>67</v>
      </c>
      <c r="E29" s="24" t="s">
        <v>68</v>
      </c>
      <c r="F29" s="24" t="s">
        <v>69</v>
      </c>
      <c r="G29" s="24" t="s">
        <v>70</v>
      </c>
      <c r="H29" s="24" t="s">
        <v>71</v>
      </c>
      <c r="I29" s="23" t="s">
        <v>72</v>
      </c>
    </row>
    <row r="30" spans="1:16" x14ac:dyDescent="0.45">
      <c r="A30" s="25"/>
      <c r="B30" s="26"/>
      <c r="C30" s="27"/>
      <c r="D30" s="26"/>
      <c r="E30" s="28"/>
      <c r="F30" s="26"/>
      <c r="G30" s="28"/>
      <c r="H30" s="26"/>
      <c r="I30" s="28">
        <f>SUM(C30,E30,G30)</f>
        <v>0</v>
      </c>
    </row>
    <row r="31" spans="1:16" x14ac:dyDescent="0.45">
      <c r="A31" s="25"/>
      <c r="B31" s="29"/>
      <c r="C31" s="27"/>
      <c r="D31" s="29"/>
      <c r="E31" s="28"/>
      <c r="F31" s="29"/>
      <c r="G31" s="28"/>
      <c r="H31" s="29"/>
      <c r="I31" s="28">
        <f t="shared" ref="I31:I39" si="0">SUM(C31,E31,G31)</f>
        <v>0</v>
      </c>
    </row>
    <row r="32" spans="1:16" x14ac:dyDescent="0.45">
      <c r="A32" s="25"/>
      <c r="B32" s="29"/>
      <c r="C32" s="27"/>
      <c r="D32" s="29"/>
      <c r="E32" s="28"/>
      <c r="F32" s="29"/>
      <c r="G32" s="28"/>
      <c r="H32" s="29"/>
      <c r="I32" s="28">
        <f t="shared" si="0"/>
        <v>0</v>
      </c>
    </row>
    <row r="33" spans="1:9" x14ac:dyDescent="0.45">
      <c r="A33" s="25"/>
      <c r="B33" s="29"/>
      <c r="C33" s="27"/>
      <c r="D33" s="29"/>
      <c r="E33" s="28"/>
      <c r="F33" s="29"/>
      <c r="G33" s="28"/>
      <c r="H33" s="29"/>
      <c r="I33" s="28">
        <f t="shared" si="0"/>
        <v>0</v>
      </c>
    </row>
    <row r="34" spans="1:9" x14ac:dyDescent="0.45">
      <c r="A34" s="25"/>
      <c r="B34" s="29"/>
      <c r="C34" s="27"/>
      <c r="D34" s="29"/>
      <c r="E34" s="28"/>
      <c r="F34" s="29"/>
      <c r="G34" s="28"/>
      <c r="H34" s="29"/>
      <c r="I34" s="28">
        <f t="shared" si="0"/>
        <v>0</v>
      </c>
    </row>
    <row r="35" spans="1:9" x14ac:dyDescent="0.45">
      <c r="A35" s="25"/>
      <c r="B35" s="29"/>
      <c r="C35" s="27"/>
      <c r="D35" s="29"/>
      <c r="E35" s="28"/>
      <c r="F35" s="29"/>
      <c r="G35" s="28"/>
      <c r="H35" s="29"/>
      <c r="I35" s="28">
        <f t="shared" si="0"/>
        <v>0</v>
      </c>
    </row>
    <row r="36" spans="1:9" x14ac:dyDescent="0.45">
      <c r="A36" s="30"/>
      <c r="B36" s="29"/>
      <c r="C36" s="28"/>
      <c r="D36" s="29"/>
      <c r="E36" s="28"/>
      <c r="F36" s="29"/>
      <c r="G36" s="28"/>
      <c r="H36" s="29"/>
      <c r="I36" s="28">
        <f t="shared" si="0"/>
        <v>0</v>
      </c>
    </row>
    <row r="37" spans="1:9" x14ac:dyDescent="0.45">
      <c r="A37" s="30"/>
      <c r="B37" s="29"/>
      <c r="C37" s="28"/>
      <c r="D37" s="29"/>
      <c r="E37" s="28"/>
      <c r="F37" s="29"/>
      <c r="G37" s="28"/>
      <c r="H37" s="29"/>
      <c r="I37" s="28">
        <f t="shared" si="0"/>
        <v>0</v>
      </c>
    </row>
    <row r="38" spans="1:9" x14ac:dyDescent="0.45">
      <c r="A38" s="30"/>
      <c r="B38" s="29"/>
      <c r="C38" s="28"/>
      <c r="D38" s="29"/>
      <c r="E38" s="28"/>
      <c r="F38" s="29"/>
      <c r="G38" s="28"/>
      <c r="H38" s="29"/>
      <c r="I38" s="28">
        <f t="shared" si="0"/>
        <v>0</v>
      </c>
    </row>
    <row r="39" spans="1:9" x14ac:dyDescent="0.45">
      <c r="A39" s="30"/>
      <c r="B39" s="29"/>
      <c r="C39" s="28"/>
      <c r="D39" s="29"/>
      <c r="E39" s="28"/>
      <c r="F39" s="29"/>
      <c r="G39" s="28"/>
      <c r="H39" s="29"/>
      <c r="I39" s="28">
        <f t="shared" si="0"/>
        <v>0</v>
      </c>
    </row>
    <row r="40" spans="1:9" x14ac:dyDescent="0.45">
      <c r="A40" s="30"/>
      <c r="B40" s="29"/>
      <c r="C40" s="28"/>
      <c r="D40" s="29"/>
      <c r="E40" s="28"/>
      <c r="F40" s="29"/>
      <c r="G40" s="28"/>
      <c r="H40" s="29"/>
      <c r="I40" s="28"/>
    </row>
    <row r="41" spans="1:9" x14ac:dyDescent="0.45">
      <c r="A41" s="30"/>
      <c r="B41" s="29"/>
      <c r="C41" s="28"/>
      <c r="D41" s="29"/>
      <c r="E41" s="28"/>
      <c r="F41" s="29"/>
      <c r="G41" s="28"/>
      <c r="H41" s="29"/>
      <c r="I41" s="28"/>
    </row>
    <row r="42" spans="1:9" x14ac:dyDescent="0.45">
      <c r="A42" s="30"/>
      <c r="B42" s="29"/>
      <c r="C42" s="28"/>
      <c r="D42" s="29"/>
      <c r="E42" s="28"/>
      <c r="F42" s="29"/>
      <c r="G42" s="28"/>
      <c r="H42" s="29"/>
      <c r="I42" s="28"/>
    </row>
    <row r="43" spans="1:9" x14ac:dyDescent="0.45">
      <c r="A43" s="31" t="s">
        <v>80</v>
      </c>
      <c r="B43" s="29"/>
      <c r="C43" s="32">
        <f>SUM(Table1261016[Column2])</f>
        <v>0</v>
      </c>
      <c r="D43" s="88"/>
      <c r="E43" s="32">
        <f>SUM(Table1261016[Column4])</f>
        <v>0</v>
      </c>
      <c r="F43" s="88"/>
      <c r="G43" s="32">
        <f>SUM(Table1261016[Column6])</f>
        <v>0</v>
      </c>
      <c r="H43" s="29"/>
      <c r="I43" s="33">
        <f>SUM(Table1261016[Column8])</f>
        <v>0</v>
      </c>
    </row>
    <row r="44" spans="1:9" ht="18" x14ac:dyDescent="0.55000000000000004">
      <c r="A44" s="34" t="s">
        <v>124</v>
      </c>
      <c r="B44" s="35"/>
      <c r="C44" s="36">
        <f>C28+C43</f>
        <v>0</v>
      </c>
      <c r="D44" s="89"/>
      <c r="E44" s="36">
        <f>E28+E43</f>
        <v>0</v>
      </c>
      <c r="F44" s="89"/>
      <c r="G44" s="36">
        <f>G28+G43</f>
        <v>0</v>
      </c>
      <c r="H44" s="35"/>
      <c r="I44" s="37">
        <f>SUM(C44,E44,G44)</f>
        <v>0</v>
      </c>
    </row>
    <row r="45" spans="1:9" ht="103.9" customHeight="1" x14ac:dyDescent="0.45">
      <c r="A45" s="143" t="s">
        <v>176</v>
      </c>
      <c r="B45" s="144"/>
      <c r="C45" s="144"/>
      <c r="D45" s="144"/>
      <c r="E45" s="144"/>
      <c r="F45" s="144"/>
      <c r="G45" s="144"/>
      <c r="H45" s="144"/>
      <c r="I45" s="145"/>
    </row>
    <row r="46" spans="1:9" x14ac:dyDescent="0.45">
      <c r="B46"/>
      <c r="C46"/>
      <c r="D46"/>
      <c r="E46"/>
      <c r="F46"/>
      <c r="G46"/>
      <c r="H46"/>
      <c r="I46" s="90"/>
    </row>
    <row r="47" spans="1:9" x14ac:dyDescent="0.45">
      <c r="A47" s="146" t="s">
        <v>82</v>
      </c>
      <c r="B47" s="99" t="s">
        <v>58</v>
      </c>
      <c r="C47" s="98" t="s">
        <v>59</v>
      </c>
      <c r="D47" s="94" t="s">
        <v>60</v>
      </c>
      <c r="E47" s="95" t="s">
        <v>26</v>
      </c>
    </row>
    <row r="48" spans="1:9" x14ac:dyDescent="0.45">
      <c r="A48" s="147"/>
      <c r="B48" s="92" t="s">
        <v>63</v>
      </c>
      <c r="C48" s="103" t="s">
        <v>63</v>
      </c>
      <c r="D48" s="17" t="s">
        <v>63</v>
      </c>
      <c r="E48" s="93"/>
    </row>
    <row r="49" spans="1:5" x14ac:dyDescent="0.45">
      <c r="A49" s="22" t="s">
        <v>83</v>
      </c>
      <c r="B49" s="24" t="s">
        <v>65</v>
      </c>
      <c r="C49" s="24" t="s">
        <v>66</v>
      </c>
      <c r="D49" s="24" t="s">
        <v>67</v>
      </c>
      <c r="E49" s="24" t="s">
        <v>68</v>
      </c>
    </row>
    <row r="50" spans="1:5" x14ac:dyDescent="0.45">
      <c r="A50" s="25"/>
      <c r="B50" s="100"/>
      <c r="C50" s="27"/>
      <c r="D50" s="101"/>
      <c r="E50" s="28">
        <f t="shared" ref="E50:E59" si="1">SUM(B50,C50,D50)</f>
        <v>0</v>
      </c>
    </row>
    <row r="51" spans="1:5" x14ac:dyDescent="0.45">
      <c r="A51" s="25"/>
      <c r="B51" s="100"/>
      <c r="C51" s="27"/>
      <c r="D51" s="101"/>
      <c r="E51" s="28">
        <f t="shared" si="1"/>
        <v>0</v>
      </c>
    </row>
    <row r="52" spans="1:5" x14ac:dyDescent="0.45">
      <c r="A52" s="25"/>
      <c r="B52" s="100"/>
      <c r="C52" s="27"/>
      <c r="D52" s="101"/>
      <c r="E52" s="28">
        <f t="shared" si="1"/>
        <v>0</v>
      </c>
    </row>
    <row r="53" spans="1:5" x14ac:dyDescent="0.45">
      <c r="A53" s="25"/>
      <c r="B53" s="100"/>
      <c r="C53" s="27"/>
      <c r="D53" s="101"/>
      <c r="E53" s="28">
        <f t="shared" si="1"/>
        <v>0</v>
      </c>
    </row>
    <row r="54" spans="1:5" x14ac:dyDescent="0.45">
      <c r="A54" s="25"/>
      <c r="B54" s="100"/>
      <c r="C54" s="27"/>
      <c r="D54" s="101"/>
      <c r="E54" s="28">
        <f t="shared" si="1"/>
        <v>0</v>
      </c>
    </row>
    <row r="55" spans="1:5" x14ac:dyDescent="0.45">
      <c r="A55" s="30"/>
      <c r="B55" s="101"/>
      <c r="C55" s="28"/>
      <c r="D55" s="101"/>
      <c r="E55" s="28">
        <f t="shared" si="1"/>
        <v>0</v>
      </c>
    </row>
    <row r="56" spans="1:5" x14ac:dyDescent="0.45">
      <c r="A56" s="30"/>
      <c r="B56" s="101"/>
      <c r="C56" s="28"/>
      <c r="D56" s="101"/>
      <c r="E56" s="28">
        <f>SUM(B56,C56,D56)</f>
        <v>0</v>
      </c>
    </row>
    <row r="57" spans="1:5" x14ac:dyDescent="0.45">
      <c r="A57" s="30"/>
      <c r="B57" s="101"/>
      <c r="C57" s="28"/>
      <c r="D57" s="101"/>
      <c r="E57" s="28">
        <f t="shared" si="1"/>
        <v>0</v>
      </c>
    </row>
    <row r="58" spans="1:5" x14ac:dyDescent="0.45">
      <c r="A58" s="105"/>
      <c r="B58" s="104"/>
      <c r="C58" s="101"/>
      <c r="D58" s="106"/>
      <c r="E58" s="28">
        <f t="shared" si="1"/>
        <v>0</v>
      </c>
    </row>
    <row r="59" spans="1:5" x14ac:dyDescent="0.45">
      <c r="A59" s="31"/>
      <c r="B59" s="104"/>
      <c r="C59" s="104"/>
      <c r="D59" s="7"/>
      <c r="E59" s="28">
        <f t="shared" si="1"/>
        <v>0</v>
      </c>
    </row>
    <row r="60" spans="1:5" ht="99.75" x14ac:dyDescent="0.45">
      <c r="A60" s="110" t="s">
        <v>106</v>
      </c>
      <c r="B60" s="109"/>
      <c r="C60" s="104"/>
      <c r="D60" s="108"/>
      <c r="E60" s="107">
        <f>SUM(B60,C60,D60)</f>
        <v>0</v>
      </c>
    </row>
    <row r="61" spans="1:5" x14ac:dyDescent="0.45">
      <c r="A61" s="31" t="s">
        <v>87</v>
      </c>
      <c r="B61" s="7"/>
      <c r="C61" s="32"/>
      <c r="D61" s="7"/>
      <c r="E61" s="33">
        <f>SUBTOTAL(109,Table129141517[Column4])</f>
        <v>0</v>
      </c>
    </row>
    <row r="62" spans="1:5" ht="18" x14ac:dyDescent="0.55000000000000004">
      <c r="A62" s="34" t="s">
        <v>125</v>
      </c>
      <c r="B62" s="102"/>
      <c r="C62" s="36"/>
      <c r="D62" s="101"/>
      <c r="E62" s="37">
        <f>E61</f>
        <v>0</v>
      </c>
    </row>
    <row r="63" spans="1:5" ht="23.25" x14ac:dyDescent="0.7">
      <c r="A63" s="62" t="s">
        <v>126</v>
      </c>
      <c r="B63" s="38"/>
      <c r="C63" s="38"/>
      <c r="D63" s="38"/>
      <c r="E63" s="63">
        <f>I44+E62</f>
        <v>0</v>
      </c>
    </row>
  </sheetData>
  <mergeCells count="14">
    <mergeCell ref="A4:G4"/>
    <mergeCell ref="I26:I27"/>
    <mergeCell ref="A45:I45"/>
    <mergeCell ref="A47:A48"/>
    <mergeCell ref="A1:C1"/>
    <mergeCell ref="A2:G2"/>
    <mergeCell ref="A23:D23"/>
    <mergeCell ref="A24:I24"/>
    <mergeCell ref="A26:A27"/>
    <mergeCell ref="B26:C26"/>
    <mergeCell ref="D26:E26"/>
    <mergeCell ref="F26:G26"/>
    <mergeCell ref="H26:H27"/>
    <mergeCell ref="B3:G3"/>
  </mergeCells>
  <dataValidations count="2">
    <dataValidation type="list" allowBlank="1" showInputMessage="1" showErrorMessage="1" sqref="A30:A42" xr:uid="{0728C4AE-BEB8-4FC3-9E08-511AFC2F2CD8}">
      <formula1>Stream1Inclusions</formula1>
    </dataValidation>
    <dataValidation type="list" allowBlank="1" showInputMessage="1" showErrorMessage="1" sqref="A50:A60" xr:uid="{D4E3CC9D-C3B6-4B2A-9ADE-876315228610}">
      <formula1>SupplementaryInclusions</formula1>
    </dataValidation>
  </dataValidations>
  <pageMargins left="0.7" right="0.7" top="0.75" bottom="0.75" header="0.3" footer="0.3"/>
  <pageSetup paperSize="9" fitToHeight="0" orientation="landscape" r:id="rId1"/>
  <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1D50FAA6-F8C9-4159-A6B8-12BA0BA24B45}">
          <x14:formula1>
            <xm:f>'Drop down lists'!$D$3:$D$5</xm:f>
          </x14:formula1>
          <xm:sqref>C6:C22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93CE-40F5-4CF9-B056-49414CE745CE}">
  <sheetPr>
    <pageSetUpPr fitToPage="1"/>
  </sheetPr>
  <dimension ref="B2:P27"/>
  <sheetViews>
    <sheetView topLeftCell="F1" workbookViewId="0">
      <selection activeCell="L22" sqref="L22"/>
    </sheetView>
  </sheetViews>
  <sheetFormatPr defaultRowHeight="14.25" x14ac:dyDescent="0.45"/>
  <cols>
    <col min="2" max="2" width="21" customWidth="1"/>
    <col min="4" max="4" width="21.59765625" customWidth="1"/>
    <col min="6" max="6" width="72.3984375" bestFit="1" customWidth="1"/>
    <col min="8" max="8" width="21" customWidth="1"/>
    <col min="10" max="10" width="11.73046875" customWidth="1"/>
    <col min="12" max="12" width="56" customWidth="1"/>
    <col min="13" max="13" width="35.1328125" customWidth="1"/>
    <col min="14" max="14" width="21.59765625" customWidth="1"/>
    <col min="15" max="15" width="30.73046875" customWidth="1"/>
    <col min="16" max="16" width="32" customWidth="1"/>
    <col min="17" max="17" width="17.3984375" customWidth="1"/>
  </cols>
  <sheetData>
    <row r="2" spans="2:12" x14ac:dyDescent="0.45">
      <c r="B2" t="s">
        <v>127</v>
      </c>
      <c r="D2" t="s">
        <v>128</v>
      </c>
      <c r="F2" t="s">
        <v>129</v>
      </c>
      <c r="H2" t="s">
        <v>130</v>
      </c>
      <c r="J2" t="s">
        <v>131</v>
      </c>
      <c r="L2" t="s">
        <v>132</v>
      </c>
    </row>
    <row r="3" spans="2:12" x14ac:dyDescent="0.45">
      <c r="B3" t="s">
        <v>133</v>
      </c>
      <c r="D3" t="s">
        <v>45</v>
      </c>
      <c r="F3" s="1" t="s">
        <v>134</v>
      </c>
      <c r="H3" t="s">
        <v>22</v>
      </c>
      <c r="J3" t="s">
        <v>135</v>
      </c>
      <c r="L3" s="97" t="s">
        <v>136</v>
      </c>
    </row>
    <row r="4" spans="2:12" x14ac:dyDescent="0.45">
      <c r="B4" t="s">
        <v>137</v>
      </c>
      <c r="D4" t="s">
        <v>138</v>
      </c>
      <c r="F4" s="1" t="s">
        <v>139</v>
      </c>
      <c r="H4" t="s">
        <v>9</v>
      </c>
      <c r="J4" t="s">
        <v>140</v>
      </c>
      <c r="L4" s="1" t="s">
        <v>84</v>
      </c>
    </row>
    <row r="5" spans="2:12" x14ac:dyDescent="0.45">
      <c r="D5" t="s">
        <v>141</v>
      </c>
      <c r="F5" s="1" t="s">
        <v>76</v>
      </c>
      <c r="H5" t="s">
        <v>18</v>
      </c>
      <c r="L5" s="97" t="s">
        <v>142</v>
      </c>
    </row>
    <row r="6" spans="2:12" x14ac:dyDescent="0.45">
      <c r="F6" s="1" t="s">
        <v>75</v>
      </c>
      <c r="H6" t="s">
        <v>143</v>
      </c>
      <c r="L6" s="1" t="s">
        <v>144</v>
      </c>
    </row>
    <row r="7" spans="2:12" x14ac:dyDescent="0.45">
      <c r="F7" s="1" t="s">
        <v>73</v>
      </c>
      <c r="H7" t="s">
        <v>145</v>
      </c>
      <c r="L7" s="97" t="s">
        <v>146</v>
      </c>
    </row>
    <row r="8" spans="2:12" x14ac:dyDescent="0.45">
      <c r="F8" s="1" t="s">
        <v>77</v>
      </c>
      <c r="L8" s="1"/>
    </row>
    <row r="9" spans="2:12" ht="15.75" x14ac:dyDescent="0.5">
      <c r="F9" s="1" t="s">
        <v>74</v>
      </c>
      <c r="L9" s="39" t="s">
        <v>147</v>
      </c>
    </row>
    <row r="10" spans="2:12" x14ac:dyDescent="0.45">
      <c r="F10" s="1" t="s">
        <v>148</v>
      </c>
    </row>
    <row r="11" spans="2:12" x14ac:dyDescent="0.45">
      <c r="F11" s="1" t="s">
        <v>149</v>
      </c>
    </row>
    <row r="12" spans="2:12" x14ac:dyDescent="0.45">
      <c r="F12" s="1" t="s">
        <v>78</v>
      </c>
    </row>
    <row r="13" spans="2:12" x14ac:dyDescent="0.45">
      <c r="F13" s="1" t="s">
        <v>150</v>
      </c>
    </row>
    <row r="14" spans="2:12" x14ac:dyDescent="0.45">
      <c r="F14" s="1" t="s">
        <v>151</v>
      </c>
    </row>
    <row r="15" spans="2:12" x14ac:dyDescent="0.45">
      <c r="F15" s="1" t="s">
        <v>79</v>
      </c>
    </row>
    <row r="16" spans="2:12" x14ac:dyDescent="0.45">
      <c r="F16" s="1" t="s">
        <v>152</v>
      </c>
    </row>
    <row r="17" spans="6:16" x14ac:dyDescent="0.45">
      <c r="F17" s="1" t="s">
        <v>153</v>
      </c>
    </row>
    <row r="20" spans="6:16" ht="14.65" thickBot="1" x14ac:dyDescent="0.5"/>
    <row r="21" spans="6:16" ht="24.75" customHeight="1" thickBot="1" x14ac:dyDescent="0.5">
      <c r="M21" s="173" t="s">
        <v>154</v>
      </c>
      <c r="N21" s="174"/>
      <c r="O21" s="174"/>
      <c r="P21" s="175"/>
    </row>
    <row r="22" spans="6:16" ht="21" customHeight="1" thickBot="1" x14ac:dyDescent="0.5">
      <c r="M22" s="55" t="s">
        <v>155</v>
      </c>
      <c r="N22" s="56" t="s">
        <v>156</v>
      </c>
      <c r="O22" s="56" t="s">
        <v>157</v>
      </c>
      <c r="P22" s="56" t="s">
        <v>158</v>
      </c>
    </row>
    <row r="23" spans="6:16" ht="30" customHeight="1" thickBot="1" x14ac:dyDescent="0.5">
      <c r="M23" s="52">
        <v>1</v>
      </c>
      <c r="N23" s="53" t="s">
        <v>22</v>
      </c>
      <c r="O23" s="54" t="s">
        <v>159</v>
      </c>
      <c r="P23" s="53" t="s">
        <v>160</v>
      </c>
    </row>
    <row r="24" spans="6:16" ht="30" customHeight="1" thickBot="1" x14ac:dyDescent="0.5">
      <c r="M24" s="49">
        <v>2</v>
      </c>
      <c r="N24" s="50" t="s">
        <v>9</v>
      </c>
      <c r="O24" s="51" t="s">
        <v>161</v>
      </c>
      <c r="P24" s="50" t="s">
        <v>162</v>
      </c>
    </row>
    <row r="25" spans="6:16" ht="30" customHeight="1" thickBot="1" x14ac:dyDescent="0.5">
      <c r="M25" s="46">
        <v>3</v>
      </c>
      <c r="N25" s="47" t="s">
        <v>18</v>
      </c>
      <c r="O25" s="48" t="s">
        <v>163</v>
      </c>
      <c r="P25" s="47" t="s">
        <v>164</v>
      </c>
    </row>
    <row r="26" spans="6:16" ht="30" customHeight="1" thickBot="1" x14ac:dyDescent="0.5">
      <c r="M26" s="43">
        <v>4</v>
      </c>
      <c r="N26" s="44" t="s">
        <v>165</v>
      </c>
      <c r="O26" s="45" t="s">
        <v>166</v>
      </c>
      <c r="P26" s="44" t="s">
        <v>167</v>
      </c>
    </row>
    <row r="27" spans="6:16" ht="30" customHeight="1" thickBot="1" x14ac:dyDescent="0.5">
      <c r="M27" s="40">
        <v>5</v>
      </c>
      <c r="N27" s="41" t="s">
        <v>145</v>
      </c>
      <c r="O27" s="42" t="s">
        <v>168</v>
      </c>
      <c r="P27" s="41" t="s">
        <v>169</v>
      </c>
    </row>
  </sheetData>
  <mergeCells count="1">
    <mergeCell ref="M21:P21"/>
  </mergeCells>
  <pageMargins left="0.7" right="0.7" top="0.75" bottom="0.75" header="0.3" footer="0.3"/>
  <pageSetup paperSize="9" fitToHeight="0" orientation="landscape"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067747e093b447581fa055b1f045081 xmlns="0f6ef07d-03ae-4a10-99af-0ba54df631da">
      <Terms xmlns="http://schemas.microsoft.com/office/infopath/2007/PartnerControls"/>
    </o067747e093b447581fa055b1f045081>
    <lcf76f155ced4ddcb4097134ff3c332f xmlns="8967ceec-44d5-45b7-963e-c78bce8de6fc">
      <Terms xmlns="http://schemas.microsoft.com/office/infopath/2007/PartnerControls"/>
    </lcf76f155ced4ddcb4097134ff3c332f>
    <TaxCatchAll xmlns="0f6ef07d-03ae-4a10-99af-0ba54df631da" xsi:nil="true"/>
    <ActiveFlag xmlns="0f6ef07d-03ae-4a10-99af-0ba54df631da">Active</ActiveFlag>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WER Document" ma:contentTypeID="0x0101002270A639E2B2FF40A01D5EECE81EFB4000F73306E09A45694190CD23D60A9C5303" ma:contentTypeVersion="22" ma:contentTypeDescription="" ma:contentTypeScope="" ma:versionID="8306e7a69540fe3f4a5b61b7bd500d0c">
  <xsd:schema xmlns:xsd="http://www.w3.org/2001/XMLSchema" xmlns:xs="http://www.w3.org/2001/XMLSchema" xmlns:p="http://schemas.microsoft.com/office/2006/metadata/properties" xmlns:ns1="http://schemas.microsoft.com/sharepoint/v3" xmlns:ns2="0f6ef07d-03ae-4a10-99af-0ba54df631da" xmlns:ns3="8967ceec-44d5-45b7-963e-c78bce8de6fc" targetNamespace="http://schemas.microsoft.com/office/2006/metadata/properties" ma:root="true" ma:fieldsID="1f9d33ee94a3964e89087d6f35a77b09" ns1:_="" ns2:_="" ns3:_="">
    <xsd:import namespace="http://schemas.microsoft.com/sharepoint/v3"/>
    <xsd:import namespace="0f6ef07d-03ae-4a10-99af-0ba54df631da"/>
    <xsd:import namespace="8967ceec-44d5-45b7-963e-c78bce8de6fc"/>
    <xsd:element name="properties">
      <xsd:complexType>
        <xsd:sequence>
          <xsd:element name="documentManagement">
            <xsd:complexType>
              <xsd:all>
                <xsd:element ref="ns2:ActiveFlag" minOccurs="0"/>
                <xsd:element ref="ns2:o067747e093b447581fa055b1f045081" minOccurs="0"/>
                <xsd:element ref="ns2:TaxCatchAll" minOccurs="0"/>
                <xsd:element ref="ns2:TaxCatchAllLabel"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0" nillable="true" ma:displayName="Unified Compliance Policy Properties" ma:hidden="true" ma:internalName="_ip_UnifiedCompliancePolicyProperties">
      <xsd:simpleType>
        <xsd:restriction base="dms:Note"/>
      </xsd:simpleType>
    </xsd:element>
    <xsd:element name="_ip_UnifiedCompliancePolicyUIAction" ma:index="3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ef07d-03ae-4a10-99af-0ba54df631da" elementFormDefault="qualified">
    <xsd:import namespace="http://schemas.microsoft.com/office/2006/documentManagement/types"/>
    <xsd:import namespace="http://schemas.microsoft.com/office/infopath/2007/PartnerControls"/>
    <xsd:element name="ActiveFlag" ma:index="8" nillable="true" ma:displayName="ActiveFlag" ma:default="Active" ma:format="Dropdown" ma:indexed="true" ma:internalName="ActiveFlag">
      <xsd:simpleType>
        <xsd:restriction base="dms:Choice">
          <xsd:enumeration value="Active"/>
          <xsd:enumeration value="Closed"/>
        </xsd:restriction>
      </xsd:simpleType>
    </xsd:element>
    <xsd:element name="o067747e093b447581fa055b1f045081" ma:index="9" nillable="true" ma:taxonomy="true" ma:internalName="o067747e093b447581fa055b1f045081" ma:taxonomyFieldName="DocumentType" ma:displayName="DocumentType" ma:default="" ma:fieldId="{8067747e-093b-4475-81fa-055b1f045081}"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be71415-3ead-430b-8e9e-c061e6ccbb24}" ma:internalName="TaxCatchAll" ma:showField="CatchAllData" ma:web="0f6ef07d-03ae-4a10-99af-0ba54df631da">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7be71415-3ead-430b-8e9e-c061e6ccbb24}" ma:internalName="TaxCatchAllLabel" ma:readOnly="true" ma:showField="CatchAllDataLabel" ma:web="0f6ef07d-03ae-4a10-99af-0ba54df631da">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967ceec-44d5-45b7-963e-c78bce8de6fc"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8522C8D5-4F28-4497-8269-35884096D3B5}">
  <ds:schemaRefs>
    <ds:schemaRef ds:uri="http://schemas.microsoft.com/sharepoint/v3/contenttype/forms"/>
  </ds:schemaRefs>
</ds:datastoreItem>
</file>

<file path=customXml/itemProps2.xml><?xml version="1.0" encoding="utf-8"?>
<ds:datastoreItem xmlns:ds="http://schemas.openxmlformats.org/officeDocument/2006/customXml" ds:itemID="{B3EC8493-3D6A-410B-A85D-2AC2AE244606}">
  <ds:schemaRefs>
    <ds:schemaRef ds:uri="http://purl.org/dc/elements/1.1/"/>
    <ds:schemaRef ds:uri="http://purl.org/dc/terms/"/>
    <ds:schemaRef ds:uri="http://schemas.openxmlformats.org/package/2006/metadata/core-properties"/>
    <ds:schemaRef ds:uri="http://schemas.microsoft.com/office/2006/metadata/properties"/>
    <ds:schemaRef ds:uri="http://purl.org/dc/dcmitype/"/>
    <ds:schemaRef ds:uri="http://schemas.microsoft.com/office/2006/documentManagement/types"/>
    <ds:schemaRef ds:uri="0f6ef07d-03ae-4a10-99af-0ba54df631da"/>
    <ds:schemaRef ds:uri="http://schemas.microsoft.com/sharepoint/v3"/>
    <ds:schemaRef ds:uri="http://schemas.microsoft.com/office/infopath/2007/PartnerControls"/>
    <ds:schemaRef ds:uri="8967ceec-44d5-45b7-963e-c78bce8de6fc"/>
    <ds:schemaRef ds:uri="http://www.w3.org/XML/1998/namespace"/>
  </ds:schemaRefs>
</ds:datastoreItem>
</file>

<file path=customXml/itemProps3.xml><?xml version="1.0" encoding="utf-8"?>
<ds:datastoreItem xmlns:ds="http://schemas.openxmlformats.org/officeDocument/2006/customXml" ds:itemID="{E2DAB4F1-8898-4488-BE1D-3050368BA3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ef07d-03ae-4a10-99af-0ba54df631da"/>
    <ds:schemaRef ds:uri="8967ceec-44d5-45b7-963e-c78bce8de6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E762AA0-8F42-4D28-8371-F57375AE0FA7}">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Risk Management</vt:lpstr>
      <vt:lpstr>Budget Summary</vt:lpstr>
      <vt:lpstr>Street Tree Planting Project</vt:lpstr>
      <vt:lpstr>Planting Project 1</vt:lpstr>
      <vt:lpstr>Planting Project 2</vt:lpstr>
      <vt:lpstr>Planting Project 3</vt:lpstr>
      <vt:lpstr>Planting Project 4</vt:lpstr>
      <vt:lpstr>Drop down lists</vt:lpstr>
    </vt:vector>
  </TitlesOfParts>
  <Manager/>
  <Company>Department of Water and Environmental Regulation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Tanya Carroll</dc:creator>
  <cp:keywords/>
  <dc:description/>
  <cp:lastModifiedBy>Adele Gismondi</cp:lastModifiedBy>
  <cp:revision/>
  <dcterms:created xsi:type="dcterms:W3CDTF">2025-04-23T05:00:24Z</dcterms:created>
  <dcterms:modified xsi:type="dcterms:W3CDTF">2026-05-21T01:59:25Z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7b4816-525d-4976-93bd-bcb06a9c224c_Enabled">
    <vt:lpwstr>true</vt:lpwstr>
  </property>
  <property fmtid="{D5CDD505-2E9C-101B-9397-08002B2CF9AE}" pid="3" name="MSIP_Label_8e7b4816-525d-4976-93bd-bcb06a9c224c_SetDate">
    <vt:lpwstr>2025-04-23T05:02:28Z</vt:lpwstr>
  </property>
  <property fmtid="{D5CDD505-2E9C-101B-9397-08002B2CF9AE}" pid="4" name="MSIP_Label_8e7b4816-525d-4976-93bd-bcb06a9c224c_Method">
    <vt:lpwstr>Standard</vt:lpwstr>
  </property>
  <property fmtid="{D5CDD505-2E9C-101B-9397-08002B2CF9AE}" pid="5" name="MSIP_Label_8e7b4816-525d-4976-93bd-bcb06a9c224c_Name">
    <vt:lpwstr>Official</vt:lpwstr>
  </property>
  <property fmtid="{D5CDD505-2E9C-101B-9397-08002B2CF9AE}" pid="6" name="MSIP_Label_8e7b4816-525d-4976-93bd-bcb06a9c224c_SiteId">
    <vt:lpwstr>53ebe217-aa1e-46fe-b88e-9d762dec2ef6</vt:lpwstr>
  </property>
  <property fmtid="{D5CDD505-2E9C-101B-9397-08002B2CF9AE}" pid="7" name="MSIP_Label_8e7b4816-525d-4976-93bd-bcb06a9c224c_ActionId">
    <vt:lpwstr>18fbbeed-953f-425c-843d-895fdd69fe99</vt:lpwstr>
  </property>
  <property fmtid="{D5CDD505-2E9C-101B-9397-08002B2CF9AE}" pid="8" name="MSIP_Label_8e7b4816-525d-4976-93bd-bcb06a9c224c_ContentBits">
    <vt:lpwstr>1</vt:lpwstr>
  </property>
  <property fmtid="{D5CDD505-2E9C-101B-9397-08002B2CF9AE}" pid="9" name="MSIP_Label_8e7b4816-525d-4976-93bd-bcb06a9c224c_Tag">
    <vt:lpwstr>10, 3, 0, 1</vt:lpwstr>
  </property>
  <property fmtid="{D5CDD505-2E9C-101B-9397-08002B2CF9AE}" pid="10" name="ContentTypeId">
    <vt:lpwstr>0x0101002270A639E2B2FF40A01D5EECE81EFB4000F73306E09A45694190CD23D60A9C5303</vt:lpwstr>
  </property>
  <property fmtid="{D5CDD505-2E9C-101B-9397-08002B2CF9AE}" pid="11" name="MediaServiceImageTags">
    <vt:lpwstr/>
  </property>
  <property fmtid="{D5CDD505-2E9C-101B-9397-08002B2CF9AE}" pid="12" name="DocumentType">
    <vt:lpwstr/>
  </property>
</Properties>
</file>